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st Prg\CFI\Projects in development\"/>
    </mc:Choice>
  </mc:AlternateContent>
  <bookViews>
    <workbookView xWindow="108" yWindow="96" windowWidth="17052" windowHeight="9300" activeTab="1"/>
  </bookViews>
  <sheets>
    <sheet name="CFI Budget-Template" sheetId="5" r:id="rId1"/>
    <sheet name="CFI Budget-Sample" sheetId="4" r:id="rId2"/>
  </sheets>
  <definedNames>
    <definedName name="_xlnm.Print_Area" localSheetId="1">'CFI Budget-Sample'!$A$1:$M$47</definedName>
    <definedName name="_xlnm.Print_Area" localSheetId="0">'CFI Budget-Template'!$A$1:$M$47</definedName>
  </definedNames>
  <calcPr calcId="152511"/>
</workbook>
</file>

<file path=xl/calcChain.xml><?xml version="1.0" encoding="utf-8"?>
<calcChain xmlns="http://schemas.openxmlformats.org/spreadsheetml/2006/main"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9" i="5"/>
  <c r="H18" i="4"/>
  <c r="H19" i="4"/>
  <c r="H20" i="4"/>
  <c r="H21" i="4"/>
  <c r="H22" i="4"/>
  <c r="H23" i="4"/>
  <c r="H24" i="4"/>
  <c r="H25" i="4"/>
  <c r="H26" i="4"/>
  <c r="H27" i="4"/>
  <c r="H10" i="4"/>
  <c r="H11" i="4"/>
  <c r="H12" i="4"/>
  <c r="H13" i="4"/>
  <c r="H14" i="4"/>
  <c r="H15" i="4"/>
  <c r="H16" i="4"/>
  <c r="H17" i="4"/>
  <c r="H9" i="4"/>
  <c r="K27" i="5" l="1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28" i="5"/>
  <c r="C43" i="5"/>
  <c r="K27" i="4"/>
  <c r="K26" i="4"/>
  <c r="K25" i="4"/>
  <c r="K24" i="4"/>
  <c r="K23" i="4"/>
  <c r="K22" i="4"/>
  <c r="K21" i="4"/>
  <c r="K20" i="4"/>
  <c r="L20" i="4"/>
  <c r="K19" i="4"/>
  <c r="K18" i="4"/>
  <c r="K17" i="4"/>
  <c r="K16" i="4"/>
  <c r="K15" i="4"/>
  <c r="K14" i="4"/>
  <c r="K13" i="4"/>
  <c r="K12" i="4"/>
  <c r="K11" i="4"/>
  <c r="K10" i="4"/>
  <c r="K9" i="4"/>
  <c r="C16" i="4"/>
  <c r="F27" i="5"/>
  <c r="F26" i="5"/>
  <c r="F25" i="5"/>
  <c r="F24" i="5"/>
  <c r="J24" i="5"/>
  <c r="L24" i="5"/>
  <c r="F23" i="5"/>
  <c r="F22" i="5"/>
  <c r="F21" i="5"/>
  <c r="F20" i="5"/>
  <c r="J20" i="5"/>
  <c r="L20" i="5" s="1"/>
  <c r="F19" i="5"/>
  <c r="F18" i="5"/>
  <c r="F17" i="5"/>
  <c r="F16" i="5"/>
  <c r="J16" i="5"/>
  <c r="L16" i="5"/>
  <c r="F15" i="5"/>
  <c r="F14" i="5"/>
  <c r="F13" i="5"/>
  <c r="F12" i="5"/>
  <c r="J12" i="5"/>
  <c r="L12" i="5" s="1"/>
  <c r="F11" i="5"/>
  <c r="F10" i="5"/>
  <c r="F9" i="5"/>
  <c r="F13" i="4"/>
  <c r="J13" i="4"/>
  <c r="L13" i="4"/>
  <c r="F14" i="4"/>
  <c r="F15" i="4"/>
  <c r="F18" i="4"/>
  <c r="F19" i="4"/>
  <c r="J19" i="4"/>
  <c r="L19" i="4"/>
  <c r="F20" i="4"/>
  <c r="F21" i="4"/>
  <c r="F22" i="4"/>
  <c r="F23" i="4"/>
  <c r="F24" i="4"/>
  <c r="F25" i="4"/>
  <c r="F26" i="4"/>
  <c r="J26" i="4"/>
  <c r="L26" i="4" s="1"/>
  <c r="F27" i="4"/>
  <c r="F17" i="4"/>
  <c r="J17" i="4"/>
  <c r="F16" i="4"/>
  <c r="J23" i="5"/>
  <c r="L23" i="5"/>
  <c r="J15" i="4"/>
  <c r="L15" i="4"/>
  <c r="J14" i="4"/>
  <c r="L14" i="4"/>
  <c r="C10" i="4"/>
  <c r="F10" i="4"/>
  <c r="F12" i="4"/>
  <c r="F9" i="4"/>
  <c r="F11" i="4"/>
  <c r="J11" i="4"/>
  <c r="L11" i="4"/>
  <c r="J15" i="5"/>
  <c r="L15" i="5"/>
  <c r="J18" i="5"/>
  <c r="L18" i="5" s="1"/>
  <c r="J19" i="5"/>
  <c r="L19" i="5"/>
  <c r="J21" i="5"/>
  <c r="L21" i="5" s="1"/>
  <c r="J22" i="5"/>
  <c r="L22" i="5"/>
  <c r="J25" i="5"/>
  <c r="L25" i="5" s="1"/>
  <c r="J26" i="5"/>
  <c r="L26" i="5"/>
  <c r="J27" i="5"/>
  <c r="L27" i="5" s="1"/>
  <c r="J9" i="5"/>
  <c r="L9" i="5" s="1"/>
  <c r="J10" i="5"/>
  <c r="L10" i="5"/>
  <c r="J11" i="5"/>
  <c r="L11" i="5"/>
  <c r="J13" i="5"/>
  <c r="L13" i="5"/>
  <c r="J14" i="5"/>
  <c r="J17" i="5"/>
  <c r="L17" i="5"/>
  <c r="L14" i="5"/>
  <c r="J12" i="4"/>
  <c r="L12" i="4" s="1"/>
  <c r="J21" i="4"/>
  <c r="L21" i="4"/>
  <c r="J25" i="4"/>
  <c r="L25" i="4" s="1"/>
  <c r="J27" i="4"/>
  <c r="L27" i="4"/>
  <c r="J22" i="4"/>
  <c r="L22" i="4" s="1"/>
  <c r="J20" i="4"/>
  <c r="J10" i="4"/>
  <c r="L10" i="4" s="1"/>
  <c r="J24" i="4"/>
  <c r="L24" i="4"/>
  <c r="J9" i="4"/>
  <c r="J16" i="4"/>
  <c r="J23" i="4"/>
  <c r="L23" i="4"/>
  <c r="J18" i="4"/>
  <c r="L18" i="4"/>
  <c r="L9" i="4"/>
  <c r="L28" i="5" l="1"/>
  <c r="C44" i="5" s="1"/>
  <c r="C45" i="5" s="1"/>
  <c r="J28" i="5"/>
  <c r="L16" i="4"/>
  <c r="J28" i="4"/>
  <c r="L17" i="4"/>
  <c r="K28" i="4"/>
  <c r="C43" i="4" s="1"/>
  <c r="C46" i="5" l="1"/>
  <c r="L28" i="4"/>
  <c r="C44" i="4" s="1"/>
  <c r="C45" i="4" s="1"/>
  <c r="C46" i="4" l="1"/>
</calcChain>
</file>

<file path=xl/sharedStrings.xml><?xml version="1.0" encoding="utf-8"?>
<sst xmlns="http://schemas.openxmlformats.org/spreadsheetml/2006/main" count="133" uniqueCount="72">
  <si>
    <t>FMD</t>
  </si>
  <si>
    <t>New Faculty Start-Up</t>
  </si>
  <si>
    <t>Total</t>
  </si>
  <si>
    <t>CFI (40% of total)</t>
  </si>
  <si>
    <t>Under (over) funded</t>
  </si>
  <si>
    <t>Algal functional genomics system</t>
  </si>
  <si>
    <t>PCR Unit and Thermocycler</t>
  </si>
  <si>
    <t>Bio-Rad</t>
  </si>
  <si>
    <t>computer for PCR</t>
  </si>
  <si>
    <t>CCS</t>
  </si>
  <si>
    <t>Cryostorage Unit</t>
  </si>
  <si>
    <t>Fischer Sci</t>
  </si>
  <si>
    <t>DiaMed</t>
  </si>
  <si>
    <t>Algal photosynthetic analysis system</t>
  </si>
  <si>
    <t>Modulated chlorophyl system (fluorometer)</t>
  </si>
  <si>
    <t>Heinz-Walz</t>
  </si>
  <si>
    <t>PP Systems</t>
  </si>
  <si>
    <t>Computer controlled liquid phase O2 electrode</t>
  </si>
  <si>
    <t>Extended Warranty</t>
  </si>
  <si>
    <t>Renovations</t>
  </si>
  <si>
    <t xml:space="preserve">cell growth cabinets </t>
  </si>
  <si>
    <t xml:space="preserve">chromatography refrigerator </t>
  </si>
  <si>
    <t>Total CFI Eligible Cost (Cash + In Kind)</t>
  </si>
  <si>
    <t xml:space="preserve">List Price or Academic Price </t>
  </si>
  <si>
    <t>Line Item Title / sub item(s)</t>
  </si>
  <si>
    <t>Supplier</t>
  </si>
  <si>
    <t xml:space="preserve">   install plug-in </t>
  </si>
  <si>
    <t>Line Item Title</t>
  </si>
  <si>
    <t>Contributions/Funding</t>
  </si>
  <si>
    <t>Other Funding Source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</si>
  <si>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</si>
  <si>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</si>
  <si>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</si>
  <si>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</si>
  <si>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</si>
  <si>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</si>
  <si>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</si>
  <si>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</si>
  <si>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</si>
  <si>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</si>
  <si>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List price             minus discounts  minus CFI In Kind</t>
  </si>
  <si>
    <t>Shipping + other costs</t>
  </si>
  <si>
    <t>Other Colleges/Departments</t>
  </si>
  <si>
    <t>Industry</t>
  </si>
  <si>
    <t>SHRF</t>
  </si>
  <si>
    <t>Note:  Applicants only need to complete the sources of funding not in grey; the grey  sources are formula driven and will auto fill.</t>
  </si>
  <si>
    <t>Exchange  Rate         (see below)</t>
  </si>
  <si>
    <t>CAD = 1.00</t>
  </si>
  <si>
    <t>Other currencies - inquire about rate</t>
  </si>
  <si>
    <t>Standard Discounts  (See Note)</t>
  </si>
  <si>
    <t>CFI  In-kind  (See Note)</t>
  </si>
  <si>
    <t>Note  Column B:</t>
  </si>
  <si>
    <t>Standard discounts include any discounts that are offered routinely such as:</t>
  </si>
  <si>
    <t>educational, academic, institutional, volume discounts, pre-pay discounts</t>
  </si>
  <si>
    <t>Note Column C:</t>
  </si>
  <si>
    <t>CFI In Kind is a specially negotiated discount from the supplier.</t>
  </si>
  <si>
    <t>This is considered a contribution from the supplier that can be counted on as matching funding</t>
  </si>
  <si>
    <t>Total      Cash Cost x Exchange Rate</t>
  </si>
  <si>
    <t>CFI In-Kind</t>
  </si>
  <si>
    <t>Note:  Applicants only need to complete columns A,B,C,E and G; the grey  columns are formula driven and will auto fill.</t>
  </si>
  <si>
    <t>CFI In-Kind is a specially negotiated discount from the supplier.</t>
  </si>
  <si>
    <t>CFI In-kind x Exchange Rate</t>
  </si>
  <si>
    <t>Secured</t>
  </si>
  <si>
    <t>Expected</t>
  </si>
  <si>
    <t>Status</t>
  </si>
  <si>
    <t>ISF Contribution (Centrally administered)</t>
  </si>
  <si>
    <t>USD = 1.45</t>
  </si>
  <si>
    <t>Taxes      (fed 1.65% +prov 6%)</t>
  </si>
  <si>
    <t>Taxes       (fed 1.65% +prov 6%)</t>
  </si>
  <si>
    <t>BUDGET PRICING TEMPLATE v2018</t>
  </si>
  <si>
    <t>USD = 1.30 (this may be adjusted depending on current situation)</t>
  </si>
  <si>
    <t>BUDGET PRICING TEMPLATE SAMPLE v2018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</si>
</sst>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2" xfId="0" applyFont="1" applyBorder="1"/>
    <xf numFmtId="4" fontId="0" fillId="0" borderId="2" xfId="0" applyNumberFormat="1" applyBorder="1" applyAlignment="1">
      <alignment horizontal="right"/>
    </xf>
    <xf numFmtId="165" fontId="1" fillId="0" borderId="0" xfId="1" applyNumberFormat="1" applyFont="1"/>
    <xf numFmtId="165" fontId="1" fillId="0" borderId="0" xfId="1" applyNumberFormat="1" applyFont="1" applyAlignment="1">
      <alignment horizontal="right"/>
    </xf>
    <xf numFmtId="165" fontId="1" fillId="0" borderId="2" xfId="1" applyNumberFormat="1" applyFont="1" applyBorder="1"/>
    <xf numFmtId="0" fontId="4" fillId="0" borderId="0" xfId="0" applyFont="1"/>
    <xf numFmtId="164" fontId="0" fillId="0" borderId="0" xfId="0" applyNumberFormat="1"/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2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center"/>
    </xf>
    <xf numFmtId="165" fontId="1" fillId="2" borderId="0" xfId="1" applyNumberFormat="1" applyFont="1" applyFill="1"/>
    <xf numFmtId="164" fontId="2" fillId="2" borderId="0" xfId="0" applyNumberFormat="1" applyFont="1" applyFill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164" fontId="0" fillId="2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Border="1"/>
    <xf numFmtId="4" fontId="0" fillId="0" borderId="0" xfId="0" applyNumberFormat="1" applyFont="1" applyAlignment="1">
      <alignment horizontal="right"/>
    </xf>
    <xf numFmtId="15" fontId="0" fillId="0" borderId="0" xfId="0" applyNumberFormat="1" applyFont="1" applyFill="1" applyBorder="1"/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0" xfId="0" applyFont="1"/>
    <xf numFmtId="49" fontId="5" fillId="0" borderId="0" xfId="0" applyNumberFormat="1" applyFont="1" applyAlignment="1">
      <alignment horizontal="left" vertical="top" wrapText="1" indent="2"/>
    </xf>
    <xf numFmtId="49" fontId="5" fillId="0" borderId="0" xfId="0" applyNumberFormat="1" applyFont="1" applyFill="1" applyAlignment="1">
      <alignment horizontal="left" vertical="top" wrapText="1" indent="2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 indent="2"/>
    </xf>
    <xf numFmtId="4" fontId="5" fillId="0" borderId="0" xfId="0" applyNumberFormat="1" applyFont="1" applyFill="1" applyBorder="1"/>
    <xf numFmtId="0" fontId="5" fillId="0" borderId="0" xfId="0" applyFont="1" applyBorder="1" applyAlignment="1">
      <alignment horizontal="left" wrapText="1" indent="2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 applyAlignment="1">
      <alignment wrapText="1"/>
    </xf>
    <xf numFmtId="49" fontId="5" fillId="0" borderId="0" xfId="0" quotePrefix="1" applyNumberFormat="1" applyFont="1" applyFill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164" fontId="0" fillId="0" borderId="1" xfId="0" applyNumberFormat="1" applyFont="1" applyBorder="1" applyAlignment="1">
      <alignment horizontal="right"/>
    </xf>
    <xf numFmtId="165" fontId="1" fillId="2" borderId="2" xfId="1" applyNumberFormat="1" applyFont="1" applyFill="1" applyBorder="1"/>
    <xf numFmtId="165" fontId="0" fillId="0" borderId="0" xfId="0" applyNumberFormat="1" applyFont="1" applyAlignment="1">
      <alignment horizontal="right"/>
    </xf>
    <xf numFmtId="165" fontId="0" fillId="0" borderId="0" xfId="0" applyNumberFormat="1" applyFont="1"/>
    <xf numFmtId="0" fontId="7" fillId="0" borderId="0" xfId="0" applyFont="1"/>
    <xf numFmtId="0" fontId="0" fillId="2" borderId="0" xfId="0" applyFont="1" applyFill="1"/>
    <xf numFmtId="0" fontId="0" fillId="2" borderId="1" xfId="0" applyFont="1" applyFill="1" applyBorder="1"/>
    <xf numFmtId="165" fontId="0" fillId="2" borderId="0" xfId="0" applyNumberFormat="1" applyFont="1" applyFill="1" applyProtection="1">
      <protection locked="0"/>
    </xf>
    <xf numFmtId="164" fontId="2" fillId="0" borderId="0" xfId="0" applyNumberFormat="1" applyFont="1" applyFill="1" applyAlignment="1">
      <alignment horizontal="center" wrapText="1"/>
    </xf>
    <xf numFmtId="0" fontId="8" fillId="0" borderId="1" xfId="0" applyFon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9" fillId="0" borderId="0" xfId="0" applyFont="1"/>
    <xf numFmtId="164" fontId="5" fillId="0" borderId="0" xfId="0" applyNumberFormat="1" applyFont="1" applyAlignment="1">
      <alignment horizontal="left"/>
    </xf>
    <xf numFmtId="164" fontId="10" fillId="0" borderId="0" xfId="0" applyNumberFormat="1" applyFont="1" applyAlignment="1" applyProtection="1">
      <alignment horizontal="right"/>
    </xf>
    <xf numFmtId="164" fontId="0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0" fillId="0" borderId="0" xfId="0" applyNumberFormat="1" applyFont="1" applyAlignment="1"/>
    <xf numFmtId="164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2"/>
  <sheetViews>
    <sheetView workbookViewId="0">
      <pane xSplit="2" ySplit="6" topLeftCell="C19" activePane="bottomRight" state="frozen"/>
      <selection activeCell="H7" sqref="H7"/>
      <selection pane="topRight" activeCell="H7" sqref="H7"/>
      <selection pane="bottomLeft" activeCell="H7" sqref="H7"/>
      <selection pane="bottomRight" activeCell="I30" sqref="I30"/>
    </sheetView>
  </sheetViews>
  <sheetFormatPr defaultRowHeight="14.4" x14ac:dyDescent="0.3"/>
  <cols>
    <col min="1" max="1" width="25.6640625" customWidth="1"/>
    <col min="2" max="2" width="13.88671875" customWidth="1"/>
    <col min="3" max="3" width="13" style="14" customWidth="1"/>
    <col min="4" max="4" width="12.109375" style="14" customWidth="1"/>
    <col min="5" max="5" width="11.88671875" style="14" customWidth="1"/>
    <col min="6" max="6" width="17.33203125" style="14" customWidth="1"/>
    <col min="7" max="7" width="12" style="14" customWidth="1"/>
    <col min="8" max="8" width="11.88671875" style="14" customWidth="1"/>
    <col min="9" max="11" width="11.44140625" style="14" customWidth="1"/>
    <col min="12" max="12" width="14.44140625" style="14" customWidth="1"/>
    <col min="13" max="14" width="11.44140625" customWidth="1"/>
  </cols>
  <sheetData>
    <row r="2" spans="1:33" ht="18" x14ac:dyDescent="0.35">
      <c r="A2" s="13" t="s">
        <v>69</v>
      </c>
    </row>
    <row r="3" spans="1:33" ht="18" x14ac:dyDescent="0.35">
      <c r="A3" s="13"/>
    </row>
    <row r="4" spans="1:33" ht="15.6" x14ac:dyDescent="0.3">
      <c r="A4" s="60" t="s">
        <v>59</v>
      </c>
    </row>
    <row r="5" spans="1:33" x14ac:dyDescent="0.3">
      <c r="C5" s="16" t="s">
        <v>30</v>
      </c>
      <c r="D5" s="16" t="s">
        <v>31</v>
      </c>
      <c r="E5" s="16" t="s">
        <v>32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16" t="s">
        <v>38</v>
      </c>
      <c r="L5" s="16" t="s">
        <v>39</v>
      </c>
    </row>
    <row r="6" spans="1:33" ht="57.6" x14ac:dyDescent="0.3">
      <c r="A6" s="1" t="s">
        <v>24</v>
      </c>
      <c r="B6" s="2" t="s">
        <v>25</v>
      </c>
      <c r="C6" s="15" t="s">
        <v>23</v>
      </c>
      <c r="D6" s="15" t="s">
        <v>49</v>
      </c>
      <c r="E6" s="15" t="s">
        <v>50</v>
      </c>
      <c r="F6" s="15" t="s">
        <v>40</v>
      </c>
      <c r="G6" s="15" t="s">
        <v>41</v>
      </c>
      <c r="H6" s="15" t="s">
        <v>68</v>
      </c>
      <c r="I6" s="15" t="s">
        <v>46</v>
      </c>
      <c r="J6" s="15" t="s">
        <v>57</v>
      </c>
      <c r="K6" s="15" t="s">
        <v>61</v>
      </c>
      <c r="L6" s="15" t="s">
        <v>22</v>
      </c>
      <c r="M6" s="3"/>
      <c r="N6" s="54"/>
    </row>
    <row r="7" spans="1:33" x14ac:dyDescent="0.3">
      <c r="A7" s="24"/>
      <c r="B7" s="4"/>
      <c r="C7" s="16"/>
      <c r="D7" s="16"/>
      <c r="E7" s="16"/>
      <c r="F7" s="21"/>
      <c r="G7" s="16"/>
      <c r="H7" s="21"/>
      <c r="I7" s="64"/>
      <c r="J7" s="23"/>
      <c r="K7" s="23"/>
      <c r="L7" s="23"/>
      <c r="M7" s="5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x14ac:dyDescent="0.3">
      <c r="A8" s="41" t="s">
        <v>27</v>
      </c>
      <c r="B8" s="24"/>
      <c r="C8" s="25"/>
      <c r="D8" s="25"/>
      <c r="E8" s="25"/>
      <c r="F8" s="26"/>
      <c r="G8" s="25"/>
      <c r="H8" s="26"/>
      <c r="I8" s="27"/>
      <c r="J8" s="26"/>
      <c r="K8" s="26"/>
      <c r="L8" s="26"/>
    </row>
    <row r="9" spans="1:33" x14ac:dyDescent="0.3">
      <c r="A9" s="42"/>
      <c r="B9" s="28"/>
      <c r="C9" s="29"/>
      <c r="D9" s="25"/>
      <c r="E9" s="29"/>
      <c r="F9" s="26">
        <f>C9-D9-E9</f>
        <v>0</v>
      </c>
      <c r="G9" s="25"/>
      <c r="H9" s="26">
        <f>(F9+G9)*0.0765</f>
        <v>0</v>
      </c>
      <c r="I9" s="27"/>
      <c r="J9" s="26">
        <f t="shared" ref="J9:J27" si="0">(F9+G9+H9)*I9</f>
        <v>0</v>
      </c>
      <c r="K9" s="26">
        <f>E9*I9</f>
        <v>0</v>
      </c>
      <c r="L9" s="26">
        <f t="shared" ref="L9:L27" si="1">J9+K9</f>
        <v>0</v>
      </c>
    </row>
    <row r="10" spans="1:33" x14ac:dyDescent="0.3">
      <c r="A10" s="43"/>
      <c r="B10" s="28"/>
      <c r="C10" s="29"/>
      <c r="D10" s="25"/>
      <c r="E10" s="29"/>
      <c r="F10" s="26">
        <f t="shared" ref="F10:F27" si="2">C10-D10-E10</f>
        <v>0</v>
      </c>
      <c r="G10" s="25"/>
      <c r="H10" s="26">
        <f t="shared" ref="H10:H27" si="3">(F10+G10)*0.0765</f>
        <v>0</v>
      </c>
      <c r="I10" s="27"/>
      <c r="J10" s="26">
        <f t="shared" si="0"/>
        <v>0</v>
      </c>
      <c r="K10" s="26">
        <f t="shared" ref="K10:K27" si="4">E10*I10</f>
        <v>0</v>
      </c>
      <c r="L10" s="26">
        <f t="shared" si="1"/>
        <v>0</v>
      </c>
    </row>
    <row r="11" spans="1:33" x14ac:dyDescent="0.3">
      <c r="A11" s="43"/>
      <c r="B11" s="28"/>
      <c r="C11" s="29"/>
      <c r="D11" s="25"/>
      <c r="E11" s="29"/>
      <c r="F11" s="26">
        <f t="shared" si="2"/>
        <v>0</v>
      </c>
      <c r="G11" s="25"/>
      <c r="H11" s="26">
        <f t="shared" si="3"/>
        <v>0</v>
      </c>
      <c r="I11" s="27"/>
      <c r="J11" s="26">
        <f t="shared" si="0"/>
        <v>0</v>
      </c>
      <c r="K11" s="26">
        <f t="shared" si="4"/>
        <v>0</v>
      </c>
      <c r="L11" s="26">
        <f t="shared" si="1"/>
        <v>0</v>
      </c>
    </row>
    <row r="12" spans="1:33" x14ac:dyDescent="0.3">
      <c r="A12" s="41" t="s">
        <v>27</v>
      </c>
      <c r="B12" s="44"/>
      <c r="C12" s="27"/>
      <c r="D12" s="25"/>
      <c r="E12" s="27"/>
      <c r="F12" s="26">
        <f t="shared" si="2"/>
        <v>0</v>
      </c>
      <c r="G12" s="25"/>
      <c r="H12" s="26">
        <f t="shared" si="3"/>
        <v>0</v>
      </c>
      <c r="I12" s="27"/>
      <c r="J12" s="26">
        <f t="shared" si="0"/>
        <v>0</v>
      </c>
      <c r="K12" s="26">
        <f t="shared" si="4"/>
        <v>0</v>
      </c>
      <c r="L12" s="26">
        <f t="shared" si="1"/>
        <v>0</v>
      </c>
    </row>
    <row r="13" spans="1:33" x14ac:dyDescent="0.3">
      <c r="A13" s="43"/>
      <c r="B13" s="28"/>
      <c r="C13" s="27"/>
      <c r="D13" s="25"/>
      <c r="E13" s="27"/>
      <c r="F13" s="26">
        <f t="shared" si="2"/>
        <v>0</v>
      </c>
      <c r="G13" s="25"/>
      <c r="H13" s="26">
        <f t="shared" si="3"/>
        <v>0</v>
      </c>
      <c r="I13" s="27"/>
      <c r="J13" s="26">
        <f t="shared" si="0"/>
        <v>0</v>
      </c>
      <c r="K13" s="26">
        <f t="shared" si="4"/>
        <v>0</v>
      </c>
      <c r="L13" s="26">
        <f t="shared" si="1"/>
        <v>0</v>
      </c>
    </row>
    <row r="14" spans="1:33" x14ac:dyDescent="0.3">
      <c r="A14" s="43"/>
      <c r="B14" s="28"/>
      <c r="C14" s="25"/>
      <c r="D14" s="19"/>
      <c r="E14" s="19"/>
      <c r="F14" s="26">
        <f t="shared" si="2"/>
        <v>0</v>
      </c>
      <c r="G14" s="25"/>
      <c r="H14" s="26">
        <f t="shared" si="3"/>
        <v>0</v>
      </c>
      <c r="I14" s="27"/>
      <c r="J14" s="26">
        <f t="shared" si="0"/>
        <v>0</v>
      </c>
      <c r="K14" s="26">
        <f t="shared" si="4"/>
        <v>0</v>
      </c>
      <c r="L14" s="26">
        <f t="shared" si="1"/>
        <v>0</v>
      </c>
    </row>
    <row r="15" spans="1:33" x14ac:dyDescent="0.3">
      <c r="A15" s="43"/>
      <c r="B15" s="28"/>
      <c r="C15" s="25"/>
      <c r="D15" s="19"/>
      <c r="E15" s="19"/>
      <c r="F15" s="26">
        <f t="shared" si="2"/>
        <v>0</v>
      </c>
      <c r="G15" s="25"/>
      <c r="H15" s="26">
        <f t="shared" si="3"/>
        <v>0</v>
      </c>
      <c r="I15" s="27"/>
      <c r="J15" s="26">
        <f t="shared" si="0"/>
        <v>0</v>
      </c>
      <c r="K15" s="26">
        <f t="shared" si="4"/>
        <v>0</v>
      </c>
      <c r="L15" s="26">
        <f t="shared" si="1"/>
        <v>0</v>
      </c>
    </row>
    <row r="16" spans="1:33" x14ac:dyDescent="0.3">
      <c r="A16" s="41" t="s">
        <v>27</v>
      </c>
      <c r="B16" s="30"/>
      <c r="C16" s="32"/>
      <c r="D16" s="18"/>
      <c r="E16" s="18"/>
      <c r="F16" s="26">
        <f t="shared" si="2"/>
        <v>0</v>
      </c>
      <c r="G16" s="32"/>
      <c r="H16" s="26">
        <f t="shared" si="3"/>
        <v>0</v>
      </c>
      <c r="I16" s="27"/>
      <c r="J16" s="26">
        <f t="shared" si="0"/>
        <v>0</v>
      </c>
      <c r="K16" s="26">
        <f t="shared" si="4"/>
        <v>0</v>
      </c>
      <c r="L16" s="26">
        <f t="shared" si="1"/>
        <v>0</v>
      </c>
      <c r="M16" s="6"/>
      <c r="N16" s="6"/>
    </row>
    <row r="17" spans="1:14" x14ac:dyDescent="0.3">
      <c r="A17" s="45"/>
      <c r="B17" s="33"/>
      <c r="C17" s="46"/>
      <c r="D17" s="25"/>
      <c r="E17" s="18"/>
      <c r="F17" s="26">
        <f t="shared" si="2"/>
        <v>0</v>
      </c>
      <c r="G17" s="32"/>
      <c r="H17" s="26">
        <f t="shared" si="3"/>
        <v>0</v>
      </c>
      <c r="I17" s="27"/>
      <c r="J17" s="26">
        <f t="shared" si="0"/>
        <v>0</v>
      </c>
      <c r="K17" s="26">
        <f t="shared" si="4"/>
        <v>0</v>
      </c>
      <c r="L17" s="26">
        <f t="shared" si="1"/>
        <v>0</v>
      </c>
      <c r="M17" s="7"/>
      <c r="N17" s="7"/>
    </row>
    <row r="18" spans="1:14" ht="15" customHeight="1" x14ac:dyDescent="0.3">
      <c r="A18" s="47"/>
      <c r="B18" s="48"/>
      <c r="C18" s="49"/>
      <c r="D18" s="25"/>
      <c r="E18" s="18"/>
      <c r="F18" s="26">
        <f t="shared" si="2"/>
        <v>0</v>
      </c>
      <c r="G18" s="32"/>
      <c r="H18" s="26">
        <f t="shared" si="3"/>
        <v>0</v>
      </c>
      <c r="I18" s="27"/>
      <c r="J18" s="26">
        <f t="shared" si="0"/>
        <v>0</v>
      </c>
      <c r="K18" s="26">
        <f t="shared" si="4"/>
        <v>0</v>
      </c>
      <c r="L18" s="26">
        <f t="shared" si="1"/>
        <v>0</v>
      </c>
      <c r="M18" s="7"/>
      <c r="N18" s="7"/>
    </row>
    <row r="19" spans="1:14" x14ac:dyDescent="0.3">
      <c r="A19" s="24"/>
      <c r="B19" s="31"/>
      <c r="C19" s="32"/>
      <c r="D19" s="32"/>
      <c r="E19" s="17"/>
      <c r="F19" s="26">
        <f t="shared" si="2"/>
        <v>0</v>
      </c>
      <c r="G19" s="32"/>
      <c r="H19" s="26">
        <f t="shared" si="3"/>
        <v>0</v>
      </c>
      <c r="I19" s="27"/>
      <c r="J19" s="26">
        <f t="shared" si="0"/>
        <v>0</v>
      </c>
      <c r="K19" s="26">
        <f t="shared" si="4"/>
        <v>0</v>
      </c>
      <c r="L19" s="26">
        <f t="shared" si="1"/>
        <v>0</v>
      </c>
      <c r="M19" s="7"/>
      <c r="N19" s="7"/>
    </row>
    <row r="20" spans="1:14" x14ac:dyDescent="0.3">
      <c r="A20" s="41" t="s">
        <v>27</v>
      </c>
      <c r="B20" s="30"/>
      <c r="C20" s="32"/>
      <c r="D20" s="32"/>
      <c r="E20" s="32"/>
      <c r="F20" s="26">
        <f t="shared" si="2"/>
        <v>0</v>
      </c>
      <c r="G20" s="32"/>
      <c r="H20" s="26">
        <f t="shared" si="3"/>
        <v>0</v>
      </c>
      <c r="I20" s="27"/>
      <c r="J20" s="26">
        <f t="shared" si="0"/>
        <v>0</v>
      </c>
      <c r="K20" s="26">
        <f t="shared" si="4"/>
        <v>0</v>
      </c>
      <c r="L20" s="26">
        <f t="shared" si="1"/>
        <v>0</v>
      </c>
      <c r="M20" s="6"/>
      <c r="N20" s="6"/>
    </row>
    <row r="21" spans="1:14" x14ac:dyDescent="0.3">
      <c r="A21" s="42"/>
      <c r="B21" s="44"/>
      <c r="C21" s="32"/>
      <c r="D21" s="32"/>
      <c r="E21" s="32"/>
      <c r="F21" s="26">
        <f t="shared" si="2"/>
        <v>0</v>
      </c>
      <c r="G21" s="32"/>
      <c r="H21" s="26">
        <f t="shared" si="3"/>
        <v>0</v>
      </c>
      <c r="I21" s="27"/>
      <c r="J21" s="26">
        <f t="shared" si="0"/>
        <v>0</v>
      </c>
      <c r="K21" s="26">
        <f t="shared" si="4"/>
        <v>0</v>
      </c>
      <c r="L21" s="26">
        <f t="shared" si="1"/>
        <v>0</v>
      </c>
      <c r="M21" s="7"/>
      <c r="N21" s="7"/>
    </row>
    <row r="22" spans="1:14" x14ac:dyDescent="0.3">
      <c r="A22" s="24"/>
      <c r="B22" s="31"/>
      <c r="C22" s="32"/>
      <c r="D22" s="32"/>
      <c r="E22" s="32"/>
      <c r="F22" s="26">
        <f t="shared" si="2"/>
        <v>0</v>
      </c>
      <c r="G22" s="32"/>
      <c r="H22" s="26">
        <f t="shared" si="3"/>
        <v>0</v>
      </c>
      <c r="I22" s="27"/>
      <c r="J22" s="26">
        <f t="shared" si="0"/>
        <v>0</v>
      </c>
      <c r="K22" s="26">
        <f t="shared" si="4"/>
        <v>0</v>
      </c>
      <c r="L22" s="26">
        <f t="shared" si="1"/>
        <v>0</v>
      </c>
      <c r="M22" s="6"/>
      <c r="N22" s="6"/>
    </row>
    <row r="23" spans="1:14" x14ac:dyDescent="0.3">
      <c r="A23" s="24"/>
      <c r="B23" s="31"/>
      <c r="C23" s="32"/>
      <c r="D23" s="32"/>
      <c r="E23" s="32"/>
      <c r="F23" s="26">
        <f t="shared" si="2"/>
        <v>0</v>
      </c>
      <c r="G23" s="32"/>
      <c r="H23" s="26">
        <f t="shared" si="3"/>
        <v>0</v>
      </c>
      <c r="I23" s="27"/>
      <c r="J23" s="26">
        <f t="shared" si="0"/>
        <v>0</v>
      </c>
      <c r="K23" s="26">
        <f t="shared" si="4"/>
        <v>0</v>
      </c>
      <c r="L23" s="26">
        <f t="shared" si="1"/>
        <v>0</v>
      </c>
      <c r="M23" s="6"/>
      <c r="N23" s="6"/>
    </row>
    <row r="24" spans="1:14" x14ac:dyDescent="0.3">
      <c r="A24" s="41" t="s">
        <v>27</v>
      </c>
      <c r="B24" s="35"/>
      <c r="C24" s="32"/>
      <c r="D24" s="32"/>
      <c r="E24" s="32"/>
      <c r="F24" s="26">
        <f t="shared" si="2"/>
        <v>0</v>
      </c>
      <c r="G24" s="32"/>
      <c r="H24" s="26">
        <f t="shared" si="3"/>
        <v>0</v>
      </c>
      <c r="I24" s="27"/>
      <c r="J24" s="26">
        <f t="shared" si="0"/>
        <v>0</v>
      </c>
      <c r="K24" s="26">
        <f t="shared" si="4"/>
        <v>0</v>
      </c>
      <c r="L24" s="26">
        <f t="shared" si="1"/>
        <v>0</v>
      </c>
      <c r="M24" s="6"/>
      <c r="N24" s="6"/>
    </row>
    <row r="25" spans="1:14" x14ac:dyDescent="0.3">
      <c r="A25" s="51"/>
      <c r="B25" s="28"/>
      <c r="C25" s="32"/>
      <c r="D25" s="32"/>
      <c r="E25" s="32"/>
      <c r="F25" s="26">
        <f t="shared" si="2"/>
        <v>0</v>
      </c>
      <c r="G25" s="32"/>
      <c r="H25" s="26">
        <f t="shared" si="3"/>
        <v>0</v>
      </c>
      <c r="I25" s="27"/>
      <c r="J25" s="26">
        <f t="shared" si="0"/>
        <v>0</v>
      </c>
      <c r="K25" s="26">
        <f t="shared" si="4"/>
        <v>0</v>
      </c>
      <c r="L25" s="26">
        <f t="shared" si="1"/>
        <v>0</v>
      </c>
      <c r="M25" s="6"/>
      <c r="N25" s="6"/>
    </row>
    <row r="26" spans="1:14" x14ac:dyDescent="0.3">
      <c r="A26" s="24"/>
      <c r="B26" s="31"/>
      <c r="C26" s="32"/>
      <c r="D26" s="32"/>
      <c r="E26" s="32"/>
      <c r="F26" s="26">
        <f t="shared" si="2"/>
        <v>0</v>
      </c>
      <c r="G26" s="32"/>
      <c r="H26" s="26">
        <f t="shared" si="3"/>
        <v>0</v>
      </c>
      <c r="I26" s="27"/>
      <c r="J26" s="26">
        <f t="shared" si="0"/>
        <v>0</v>
      </c>
      <c r="K26" s="26">
        <f t="shared" si="4"/>
        <v>0</v>
      </c>
      <c r="L26" s="26">
        <f t="shared" si="1"/>
        <v>0</v>
      </c>
      <c r="M26" s="6"/>
      <c r="N26" s="6"/>
    </row>
    <row r="27" spans="1:14" x14ac:dyDescent="0.3">
      <c r="A27" s="24"/>
      <c r="B27" s="31"/>
      <c r="C27" s="32"/>
      <c r="D27" s="32"/>
      <c r="E27" s="32"/>
      <c r="F27" s="26">
        <f t="shared" si="2"/>
        <v>0</v>
      </c>
      <c r="G27" s="32"/>
      <c r="H27" s="26">
        <f t="shared" si="3"/>
        <v>0</v>
      </c>
      <c r="I27" s="27"/>
      <c r="J27" s="26">
        <f t="shared" si="0"/>
        <v>0</v>
      </c>
      <c r="K27" s="26">
        <f t="shared" si="4"/>
        <v>0</v>
      </c>
      <c r="L27" s="26">
        <f t="shared" si="1"/>
        <v>0</v>
      </c>
      <c r="M27" s="6"/>
      <c r="N27" s="6"/>
    </row>
    <row r="28" spans="1:14" x14ac:dyDescent="0.3">
      <c r="A28" s="8" t="s">
        <v>2</v>
      </c>
      <c r="B28" s="36"/>
      <c r="C28" s="37"/>
      <c r="D28" s="37"/>
      <c r="E28" s="20"/>
      <c r="F28" s="38"/>
      <c r="G28" s="37"/>
      <c r="H28" s="38"/>
      <c r="I28" s="38"/>
      <c r="J28" s="52">
        <f>SUM(J7:J27)</f>
        <v>0</v>
      </c>
      <c r="K28" s="52">
        <f>SUM(K7:K27)</f>
        <v>0</v>
      </c>
      <c r="L28" s="52">
        <f>SUM(L7:L27)</f>
        <v>0</v>
      </c>
      <c r="M28" s="9"/>
      <c r="N28" s="53"/>
    </row>
    <row r="29" spans="1:14" x14ac:dyDescent="0.3">
      <c r="A29" s="24"/>
      <c r="B29" s="31"/>
      <c r="C29" s="32"/>
      <c r="D29" s="32"/>
      <c r="E29" s="32"/>
      <c r="F29" s="32"/>
      <c r="G29" s="32"/>
      <c r="H29" s="32"/>
      <c r="I29" s="66" t="s">
        <v>47</v>
      </c>
      <c r="J29" s="32"/>
      <c r="K29" s="32"/>
      <c r="L29" s="32"/>
      <c r="M29" s="6"/>
      <c r="N29" s="6"/>
    </row>
    <row r="30" spans="1:14" x14ac:dyDescent="0.3">
      <c r="A30" s="24"/>
      <c r="B30" s="31"/>
      <c r="C30" s="32"/>
      <c r="D30" s="32"/>
      <c r="E30" s="32"/>
      <c r="F30" s="32"/>
      <c r="G30" s="32"/>
      <c r="H30" s="32"/>
      <c r="I30" s="67" t="s">
        <v>70</v>
      </c>
      <c r="J30" s="32"/>
      <c r="K30" s="32"/>
      <c r="L30" s="32"/>
      <c r="M30" s="6"/>
      <c r="N30" s="6"/>
    </row>
    <row r="31" spans="1:14" x14ac:dyDescent="0.3">
      <c r="A31" s="24"/>
      <c r="B31" s="31"/>
      <c r="C31" s="32"/>
      <c r="D31" s="32"/>
      <c r="E31" s="32"/>
      <c r="F31" s="32"/>
      <c r="G31" s="32"/>
      <c r="H31" s="32"/>
      <c r="I31" s="67" t="s">
        <v>48</v>
      </c>
      <c r="J31" s="32"/>
      <c r="K31" s="32"/>
      <c r="L31" s="32"/>
      <c r="M31" s="6"/>
      <c r="N31" s="6"/>
    </row>
    <row r="32" spans="1:14" x14ac:dyDescent="0.3">
      <c r="A32" s="24"/>
      <c r="B32" s="31"/>
      <c r="C32" s="32"/>
      <c r="D32" s="32"/>
      <c r="E32" s="32"/>
      <c r="F32" s="32"/>
      <c r="G32" s="32"/>
      <c r="H32" s="32"/>
      <c r="I32" s="66"/>
      <c r="J32" s="32"/>
      <c r="K32" s="32"/>
      <c r="L32" s="32"/>
      <c r="M32" s="6"/>
      <c r="N32" s="6"/>
    </row>
    <row r="33" spans="1:14" x14ac:dyDescent="0.3">
      <c r="A33" s="24"/>
      <c r="B33" s="31"/>
      <c r="C33" s="32"/>
      <c r="D33" s="32"/>
      <c r="E33" s="32"/>
      <c r="F33" s="32"/>
      <c r="G33" s="32"/>
      <c r="H33" s="32"/>
      <c r="J33" s="32"/>
      <c r="K33" s="32"/>
      <c r="L33" s="32"/>
      <c r="M33" s="6"/>
      <c r="N33" s="6"/>
    </row>
    <row r="34" spans="1:14" ht="15.6" x14ac:dyDescent="0.3">
      <c r="A34" s="68" t="s">
        <v>45</v>
      </c>
      <c r="B34" s="31"/>
      <c r="C34" s="32"/>
      <c r="D34" s="32"/>
      <c r="E34" s="32"/>
      <c r="F34" s="32"/>
      <c r="G34" s="32"/>
      <c r="H34" s="32"/>
      <c r="J34" s="32"/>
      <c r="K34" s="32"/>
      <c r="L34" s="32"/>
      <c r="M34" s="6"/>
      <c r="N34" s="6"/>
    </row>
    <row r="35" spans="1:14" ht="15.6" x14ac:dyDescent="0.3">
      <c r="A35" s="65" t="s">
        <v>28</v>
      </c>
      <c r="B35" s="40"/>
      <c r="C35" s="56"/>
      <c r="D35" s="72" t="s">
        <v>64</v>
      </c>
      <c r="E35" s="32"/>
      <c r="F35" s="32"/>
      <c r="G35" s="32"/>
      <c r="H35" s="32"/>
      <c r="I35" s="32"/>
      <c r="J35" s="32"/>
      <c r="K35" s="32"/>
      <c r="L35" s="32"/>
      <c r="M35" s="6"/>
      <c r="N35" s="6"/>
    </row>
    <row r="36" spans="1:14" x14ac:dyDescent="0.3">
      <c r="A36" s="24"/>
      <c r="B36" s="31"/>
      <c r="C36" s="32"/>
      <c r="D36" s="71"/>
      <c r="E36" s="32"/>
      <c r="F36" s="32"/>
      <c r="G36" s="32"/>
      <c r="H36" s="32"/>
      <c r="I36" s="32"/>
      <c r="J36" s="32"/>
      <c r="K36" s="32"/>
      <c r="L36" s="32"/>
      <c r="M36" s="6"/>
      <c r="N36" s="6"/>
    </row>
    <row r="37" spans="1:14" x14ac:dyDescent="0.3">
      <c r="A37" s="24" t="s">
        <v>1</v>
      </c>
      <c r="B37" s="11"/>
      <c r="C37" s="32">
        <v>0</v>
      </c>
      <c r="D37" s="74" t="s">
        <v>62</v>
      </c>
      <c r="E37" s="32"/>
      <c r="F37" s="18" t="s">
        <v>51</v>
      </c>
      <c r="G37" s="69" t="s">
        <v>52</v>
      </c>
      <c r="I37" s="32"/>
      <c r="J37" s="32"/>
      <c r="K37" s="32"/>
      <c r="L37" s="32"/>
      <c r="M37" s="6"/>
      <c r="N37" s="6"/>
    </row>
    <row r="38" spans="1:14" x14ac:dyDescent="0.3">
      <c r="A38" t="s">
        <v>42</v>
      </c>
      <c r="B38" s="11"/>
      <c r="C38" s="32">
        <v>0</v>
      </c>
      <c r="D38" s="71"/>
      <c r="E38" s="32"/>
      <c r="F38" s="18"/>
      <c r="G38" s="69" t="s">
        <v>53</v>
      </c>
      <c r="I38" s="32"/>
      <c r="J38" s="32"/>
      <c r="K38" s="32"/>
      <c r="L38" s="32"/>
      <c r="M38" s="6"/>
      <c r="N38" s="6"/>
    </row>
    <row r="39" spans="1:14" x14ac:dyDescent="0.3">
      <c r="A39" t="s">
        <v>65</v>
      </c>
      <c r="B39" s="10"/>
      <c r="C39" s="25">
        <v>0</v>
      </c>
      <c r="D39" s="71" t="s">
        <v>63</v>
      </c>
      <c r="E39" s="25"/>
      <c r="F39" s="19"/>
      <c r="G39" s="19"/>
      <c r="I39" s="25"/>
      <c r="J39" s="25"/>
      <c r="K39" s="25"/>
      <c r="L39" s="25"/>
    </row>
    <row r="40" spans="1:14" x14ac:dyDescent="0.3">
      <c r="A40" t="s">
        <v>43</v>
      </c>
      <c r="B40" s="10"/>
      <c r="C40" s="25">
        <v>0</v>
      </c>
      <c r="D40" s="71"/>
      <c r="E40" s="25"/>
      <c r="F40" s="18" t="s">
        <v>54</v>
      </c>
      <c r="G40" s="69" t="s">
        <v>55</v>
      </c>
      <c r="I40" s="25"/>
      <c r="J40" s="25"/>
      <c r="K40" s="25"/>
      <c r="L40" s="25"/>
    </row>
    <row r="41" spans="1:14" x14ac:dyDescent="0.3">
      <c r="A41" t="s">
        <v>44</v>
      </c>
      <c r="B41" s="10"/>
      <c r="C41" s="25">
        <v>0</v>
      </c>
      <c r="D41" s="71"/>
      <c r="E41" s="25"/>
      <c r="F41" s="19"/>
      <c r="G41" s="69" t="s">
        <v>56</v>
      </c>
      <c r="I41" s="25"/>
      <c r="J41" s="25"/>
      <c r="K41" s="25"/>
      <c r="L41" s="25"/>
    </row>
    <row r="42" spans="1:14" x14ac:dyDescent="0.3">
      <c r="A42" t="s">
        <v>29</v>
      </c>
      <c r="B42" s="10"/>
      <c r="C42" s="25">
        <v>0</v>
      </c>
      <c r="D42" s="71"/>
      <c r="E42" s="25"/>
      <c r="F42" s="25"/>
      <c r="G42" s="25"/>
      <c r="H42" s="25"/>
      <c r="I42" s="25"/>
      <c r="J42" s="25"/>
      <c r="K42" s="25"/>
      <c r="L42" s="25"/>
    </row>
    <row r="43" spans="1:14" x14ac:dyDescent="0.3">
      <c r="A43" s="61" t="s">
        <v>58</v>
      </c>
      <c r="B43" s="22"/>
      <c r="C43" s="63">
        <f>+ROUND(K28,0)</f>
        <v>0</v>
      </c>
      <c r="D43" s="71" t="s">
        <v>63</v>
      </c>
      <c r="E43" s="25"/>
      <c r="F43" s="25"/>
      <c r="G43" s="25"/>
      <c r="H43" s="25"/>
      <c r="I43" s="25"/>
      <c r="J43" s="25"/>
      <c r="K43" s="25"/>
      <c r="L43" s="25"/>
    </row>
    <row r="44" spans="1:14" x14ac:dyDescent="0.3">
      <c r="A44" s="61" t="s">
        <v>3</v>
      </c>
      <c r="B44" s="22"/>
      <c r="C44" s="63">
        <f>ROUND(+L28*0.4,0)</f>
        <v>0</v>
      </c>
      <c r="D44" s="71"/>
      <c r="E44" s="25"/>
      <c r="F44" s="25"/>
      <c r="G44" s="25"/>
      <c r="H44" s="25"/>
      <c r="I44" s="25"/>
      <c r="J44" s="25"/>
      <c r="K44" s="25"/>
      <c r="L44" s="25"/>
    </row>
    <row r="45" spans="1:14" x14ac:dyDescent="0.3">
      <c r="A45" s="61" t="s">
        <v>4</v>
      </c>
      <c r="B45" s="61"/>
      <c r="C45" s="63">
        <f>ROUND(L28,0)-SUM(C37:C44)</f>
        <v>0</v>
      </c>
      <c r="D45" s="71"/>
      <c r="E45" s="25"/>
      <c r="F45" s="25"/>
      <c r="G45" s="25"/>
      <c r="H45" s="25"/>
      <c r="I45" s="25"/>
      <c r="J45" s="25"/>
      <c r="K45" s="25"/>
      <c r="L45" s="25"/>
    </row>
    <row r="46" spans="1:14" x14ac:dyDescent="0.3">
      <c r="A46" s="8" t="s">
        <v>2</v>
      </c>
      <c r="B46" s="12"/>
      <c r="C46" s="57">
        <f>SUM(C36:C45)</f>
        <v>0</v>
      </c>
      <c r="D46" s="25"/>
      <c r="E46" s="25"/>
      <c r="F46" s="25"/>
      <c r="G46" s="25"/>
      <c r="H46" s="25"/>
      <c r="I46" s="25"/>
      <c r="J46" s="25"/>
      <c r="K46" s="25"/>
      <c r="L46" s="25"/>
    </row>
    <row r="47" spans="1:14" x14ac:dyDescent="0.3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4" x14ac:dyDescent="0.3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3" x14ac:dyDescent="0.3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M49" s="70"/>
    </row>
    <row r="50" spans="1:13" x14ac:dyDescent="0.3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3" x14ac:dyDescent="0.3">
      <c r="D51" t="s">
        <v>62</v>
      </c>
    </row>
    <row r="52" spans="1:13" x14ac:dyDescent="0.3">
      <c r="D52" t="s">
        <v>63</v>
      </c>
    </row>
  </sheetData>
  <dataValidations count="1">
    <dataValidation type="list" allowBlank="1" showInputMessage="1" showErrorMessage="1" sqref="D37:D44">
      <formula1>$D$51:$D$52</formula1>
    </dataValidation>
  </dataValidations>
  <pageMargins left="0.7" right="0.7" top="0.75" bottom="0.75" header="0.3" footer="0.3"/>
  <pageSetup scale="65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abSelected="1" workbookViewId="0">
      <pane xSplit="2" ySplit="6" topLeftCell="C7" activePane="bottomRight" state="frozen"/>
      <selection activeCell="E6" sqref="E6"/>
      <selection pane="topRight" activeCell="E6" sqref="E6"/>
      <selection pane="bottomLeft" activeCell="E6" sqref="E6"/>
      <selection pane="bottomRight" activeCell="E38" sqref="E38"/>
    </sheetView>
  </sheetViews>
  <sheetFormatPr defaultRowHeight="14.4" x14ac:dyDescent="0.3"/>
  <cols>
    <col min="1" max="1" width="25.6640625" customWidth="1"/>
    <col min="2" max="2" width="13.88671875" customWidth="1"/>
    <col min="3" max="3" width="13" style="14" customWidth="1"/>
    <col min="4" max="4" width="12.109375" style="14" customWidth="1"/>
    <col min="5" max="5" width="11.88671875" style="14" customWidth="1"/>
    <col min="6" max="6" width="16.33203125" style="14" customWidth="1"/>
    <col min="7" max="7" width="12.33203125" style="14" customWidth="1"/>
    <col min="8" max="8" width="11.88671875" style="14" customWidth="1"/>
    <col min="9" max="11" width="11.44140625" style="14" customWidth="1"/>
    <col min="12" max="12" width="14.88671875" style="14" customWidth="1"/>
    <col min="13" max="14" width="11.44140625" customWidth="1"/>
  </cols>
  <sheetData>
    <row r="2" spans="1:18" ht="18" x14ac:dyDescent="0.35">
      <c r="A2" s="13" t="s">
        <v>71</v>
      </c>
    </row>
    <row r="3" spans="1:18" ht="18" x14ac:dyDescent="0.35">
      <c r="A3" s="13"/>
    </row>
    <row r="4" spans="1:18" ht="15.6" x14ac:dyDescent="0.3">
      <c r="A4" s="60" t="s">
        <v>59</v>
      </c>
    </row>
    <row r="5" spans="1:18" x14ac:dyDescent="0.3">
      <c r="C5" s="16" t="s">
        <v>30</v>
      </c>
      <c r="D5" s="16" t="s">
        <v>31</v>
      </c>
      <c r="E5" s="16" t="s">
        <v>32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16" t="s">
        <v>38</v>
      </c>
      <c r="L5" s="16" t="s">
        <v>39</v>
      </c>
    </row>
    <row r="6" spans="1:18" ht="60" customHeight="1" x14ac:dyDescent="0.3">
      <c r="A6" s="1" t="s">
        <v>24</v>
      </c>
      <c r="B6" s="2" t="s">
        <v>25</v>
      </c>
      <c r="C6" s="15" t="s">
        <v>23</v>
      </c>
      <c r="D6" s="15" t="s">
        <v>49</v>
      </c>
      <c r="E6" s="15" t="s">
        <v>50</v>
      </c>
      <c r="F6" s="15" t="s">
        <v>40</v>
      </c>
      <c r="G6" s="15" t="s">
        <v>41</v>
      </c>
      <c r="H6" s="15" t="s">
        <v>67</v>
      </c>
      <c r="I6" s="15" t="s">
        <v>46</v>
      </c>
      <c r="J6" s="15" t="s">
        <v>57</v>
      </c>
      <c r="K6" s="15" t="s">
        <v>61</v>
      </c>
      <c r="L6" s="15" t="s">
        <v>22</v>
      </c>
      <c r="M6" s="3"/>
      <c r="N6" s="54"/>
    </row>
    <row r="7" spans="1:18" x14ac:dyDescent="0.3">
      <c r="A7" s="24"/>
      <c r="B7" s="4"/>
      <c r="C7" s="16"/>
      <c r="D7" s="16"/>
      <c r="E7" s="16"/>
      <c r="F7" s="21"/>
      <c r="G7" s="16"/>
      <c r="H7" s="21"/>
      <c r="I7" s="64"/>
      <c r="J7" s="23"/>
      <c r="K7" s="23"/>
      <c r="L7" s="23"/>
      <c r="M7" s="5"/>
      <c r="N7" s="54"/>
      <c r="O7" s="55"/>
      <c r="P7" s="55"/>
      <c r="Q7" s="55"/>
      <c r="R7" s="55"/>
    </row>
    <row r="8" spans="1:18" x14ac:dyDescent="0.3">
      <c r="A8" s="41" t="s">
        <v>5</v>
      </c>
      <c r="B8" s="24"/>
      <c r="C8" s="25"/>
      <c r="D8" s="25"/>
      <c r="E8" s="25"/>
      <c r="F8" s="26"/>
      <c r="G8" s="25"/>
      <c r="H8" s="26"/>
      <c r="I8" s="27"/>
      <c r="J8" s="26"/>
      <c r="K8" s="26"/>
      <c r="L8" s="26"/>
      <c r="M8" s="24"/>
    </row>
    <row r="9" spans="1:18" ht="28.8" x14ac:dyDescent="0.3">
      <c r="A9" s="42" t="s">
        <v>6</v>
      </c>
      <c r="B9" s="28" t="s">
        <v>7</v>
      </c>
      <c r="C9" s="29">
        <v>56430</v>
      </c>
      <c r="D9" s="25">
        <v>0</v>
      </c>
      <c r="E9" s="29">
        <v>13544.4</v>
      </c>
      <c r="F9" s="26">
        <f>C9-D9-E9</f>
        <v>42885.599999999999</v>
      </c>
      <c r="G9" s="25">
        <v>125</v>
      </c>
      <c r="H9" s="26">
        <f>(F9+G9)*0.0765</f>
        <v>3290.3108999999999</v>
      </c>
      <c r="I9" s="27">
        <v>1</v>
      </c>
      <c r="J9" s="26">
        <f t="shared" ref="J9:J27" si="0">(F9+G9+H9)*I9</f>
        <v>46300.910899999995</v>
      </c>
      <c r="K9" s="26">
        <f t="shared" ref="K9:K27" si="1">E9*I9</f>
        <v>13544.4</v>
      </c>
      <c r="L9" s="26">
        <f t="shared" ref="L9:L27" si="2">J9+K9</f>
        <v>59845.310899999997</v>
      </c>
      <c r="M9" s="24"/>
    </row>
    <row r="10" spans="1:18" x14ac:dyDescent="0.3">
      <c r="A10" s="43" t="s">
        <v>8</v>
      </c>
      <c r="B10" s="28" t="s">
        <v>9</v>
      </c>
      <c r="C10" s="29">
        <f>1365</f>
        <v>1365</v>
      </c>
      <c r="D10" s="25">
        <v>0</v>
      </c>
      <c r="E10" s="29">
        <v>0</v>
      </c>
      <c r="F10" s="26">
        <f t="shared" ref="F10:F27" si="3">C10-D10-E10</f>
        <v>1365</v>
      </c>
      <c r="G10" s="25"/>
      <c r="H10" s="26">
        <f t="shared" ref="H10:H27" si="4">(F10+G10)*0.0765</f>
        <v>104.4225</v>
      </c>
      <c r="I10" s="27">
        <v>1</v>
      </c>
      <c r="J10" s="26">
        <f t="shared" si="0"/>
        <v>1469.4224999999999</v>
      </c>
      <c r="K10" s="26">
        <f t="shared" si="1"/>
        <v>0</v>
      </c>
      <c r="L10" s="26">
        <f t="shared" si="2"/>
        <v>1469.4224999999999</v>
      </c>
      <c r="M10" s="24"/>
    </row>
    <row r="11" spans="1:18" x14ac:dyDescent="0.3">
      <c r="A11" s="43" t="s">
        <v>10</v>
      </c>
      <c r="B11" s="28" t="s">
        <v>11</v>
      </c>
      <c r="C11" s="29">
        <v>5012</v>
      </c>
      <c r="D11" s="25">
        <v>0</v>
      </c>
      <c r="E11" s="29">
        <v>2276</v>
      </c>
      <c r="F11" s="26">
        <f t="shared" si="3"/>
        <v>2736</v>
      </c>
      <c r="G11" s="25"/>
      <c r="H11" s="26">
        <f t="shared" si="4"/>
        <v>209.304</v>
      </c>
      <c r="I11" s="27">
        <v>1</v>
      </c>
      <c r="J11" s="26">
        <f t="shared" si="0"/>
        <v>2945.3040000000001</v>
      </c>
      <c r="K11" s="26">
        <f t="shared" si="1"/>
        <v>2276</v>
      </c>
      <c r="L11" s="26">
        <f t="shared" si="2"/>
        <v>5221.3040000000001</v>
      </c>
      <c r="M11" s="24"/>
    </row>
    <row r="12" spans="1:18" ht="28.8" x14ac:dyDescent="0.3">
      <c r="A12" s="43" t="s">
        <v>21</v>
      </c>
      <c r="B12" s="44" t="s">
        <v>12</v>
      </c>
      <c r="C12" s="27">
        <v>2772</v>
      </c>
      <c r="D12" s="25">
        <v>0</v>
      </c>
      <c r="E12" s="27">
        <v>655.5</v>
      </c>
      <c r="F12" s="26">
        <f t="shared" si="3"/>
        <v>2116.5</v>
      </c>
      <c r="G12" s="25"/>
      <c r="H12" s="26">
        <f t="shared" si="4"/>
        <v>161.91225</v>
      </c>
      <c r="I12" s="27">
        <v>1</v>
      </c>
      <c r="J12" s="26">
        <f t="shared" si="0"/>
        <v>2278.4122499999999</v>
      </c>
      <c r="K12" s="26">
        <f t="shared" si="1"/>
        <v>655.5</v>
      </c>
      <c r="L12" s="26">
        <f t="shared" si="2"/>
        <v>2933.9122499999999</v>
      </c>
      <c r="M12" s="24"/>
    </row>
    <row r="13" spans="1:18" x14ac:dyDescent="0.3">
      <c r="A13" s="43"/>
      <c r="B13" s="28"/>
      <c r="C13" s="25"/>
      <c r="D13" s="19"/>
      <c r="E13" s="19"/>
      <c r="F13" s="26">
        <f t="shared" si="3"/>
        <v>0</v>
      </c>
      <c r="G13" s="25"/>
      <c r="H13" s="26">
        <f t="shared" si="4"/>
        <v>0</v>
      </c>
      <c r="I13" s="27"/>
      <c r="J13" s="26">
        <f t="shared" si="0"/>
        <v>0</v>
      </c>
      <c r="K13" s="26">
        <f t="shared" si="1"/>
        <v>0</v>
      </c>
      <c r="L13" s="26">
        <f t="shared" si="2"/>
        <v>0</v>
      </c>
      <c r="M13" s="24"/>
    </row>
    <row r="14" spans="1:18" x14ac:dyDescent="0.3">
      <c r="A14" s="43"/>
      <c r="B14" s="28"/>
      <c r="C14" s="25"/>
      <c r="D14" s="19"/>
      <c r="E14" s="19"/>
      <c r="F14" s="26">
        <f t="shared" si="3"/>
        <v>0</v>
      </c>
      <c r="G14" s="25"/>
      <c r="H14" s="26">
        <f t="shared" si="4"/>
        <v>0</v>
      </c>
      <c r="I14" s="27"/>
      <c r="J14" s="26">
        <f t="shared" si="0"/>
        <v>0</v>
      </c>
      <c r="K14" s="26">
        <f t="shared" si="1"/>
        <v>0</v>
      </c>
      <c r="L14" s="26">
        <f t="shared" si="2"/>
        <v>0</v>
      </c>
      <c r="M14" s="24"/>
    </row>
    <row r="15" spans="1:18" x14ac:dyDescent="0.3">
      <c r="A15" s="41" t="s">
        <v>13</v>
      </c>
      <c r="B15" s="30"/>
      <c r="C15" s="32"/>
      <c r="D15" s="18"/>
      <c r="E15" s="18"/>
      <c r="F15" s="26">
        <f t="shared" si="3"/>
        <v>0</v>
      </c>
      <c r="G15" s="32"/>
      <c r="H15" s="26">
        <f t="shared" si="4"/>
        <v>0</v>
      </c>
      <c r="I15" s="27"/>
      <c r="J15" s="26">
        <f t="shared" si="0"/>
        <v>0</v>
      </c>
      <c r="K15" s="26">
        <f t="shared" si="1"/>
        <v>0</v>
      </c>
      <c r="L15" s="26">
        <f t="shared" si="2"/>
        <v>0</v>
      </c>
      <c r="M15" s="31"/>
      <c r="N15" s="6"/>
    </row>
    <row r="16" spans="1:18" ht="28.8" x14ac:dyDescent="0.3">
      <c r="A16" s="45" t="s">
        <v>14</v>
      </c>
      <c r="B16" s="33" t="s">
        <v>15</v>
      </c>
      <c r="C16" s="46">
        <f>(45215-2260.75+410)</f>
        <v>43364.25</v>
      </c>
      <c r="D16" s="25">
        <v>0</v>
      </c>
      <c r="E16" s="18">
        <v>2493</v>
      </c>
      <c r="F16" s="26">
        <f t="shared" si="3"/>
        <v>40871.25</v>
      </c>
      <c r="G16" s="32"/>
      <c r="H16" s="26">
        <f t="shared" si="4"/>
        <v>3126.6506249999998</v>
      </c>
      <c r="I16" s="27">
        <v>1.45</v>
      </c>
      <c r="J16" s="26">
        <f t="shared" si="0"/>
        <v>63796.955906249997</v>
      </c>
      <c r="K16" s="26">
        <f t="shared" si="1"/>
        <v>3614.85</v>
      </c>
      <c r="L16" s="26">
        <f t="shared" si="2"/>
        <v>67411.805906249996</v>
      </c>
      <c r="M16" s="34"/>
      <c r="N16" s="7"/>
    </row>
    <row r="17" spans="1:14" ht="29.25" customHeight="1" x14ac:dyDescent="0.3">
      <c r="A17" s="47" t="s">
        <v>17</v>
      </c>
      <c r="B17" s="48" t="s">
        <v>16</v>
      </c>
      <c r="C17" s="49">
        <v>7675</v>
      </c>
      <c r="D17" s="25">
        <v>0</v>
      </c>
      <c r="E17" s="18">
        <v>0</v>
      </c>
      <c r="F17" s="26">
        <f t="shared" si="3"/>
        <v>7675</v>
      </c>
      <c r="G17" s="32">
        <v>100</v>
      </c>
      <c r="H17" s="26">
        <f t="shared" si="4"/>
        <v>594.78750000000002</v>
      </c>
      <c r="I17" s="27">
        <v>1.45</v>
      </c>
      <c r="J17" s="26">
        <f t="shared" si="0"/>
        <v>12136.191875</v>
      </c>
      <c r="K17" s="26">
        <f t="shared" si="1"/>
        <v>0</v>
      </c>
      <c r="L17" s="26">
        <f t="shared" si="2"/>
        <v>12136.191875</v>
      </c>
      <c r="M17" s="34"/>
      <c r="N17" s="7"/>
    </row>
    <row r="18" spans="1:14" x14ac:dyDescent="0.3">
      <c r="A18" s="24"/>
      <c r="B18" s="31"/>
      <c r="C18" s="32"/>
      <c r="D18" s="32"/>
      <c r="E18" s="17"/>
      <c r="F18" s="26">
        <f t="shared" si="3"/>
        <v>0</v>
      </c>
      <c r="G18" s="32"/>
      <c r="H18" s="26">
        <f t="shared" si="4"/>
        <v>0</v>
      </c>
      <c r="I18" s="27"/>
      <c r="J18" s="26">
        <f t="shared" si="0"/>
        <v>0</v>
      </c>
      <c r="K18" s="26">
        <f t="shared" si="1"/>
        <v>0</v>
      </c>
      <c r="L18" s="26">
        <f t="shared" si="2"/>
        <v>0</v>
      </c>
      <c r="M18" s="34"/>
      <c r="N18" s="7"/>
    </row>
    <row r="19" spans="1:14" x14ac:dyDescent="0.3">
      <c r="A19" s="24"/>
      <c r="B19" s="31"/>
      <c r="C19" s="32"/>
      <c r="D19" s="32"/>
      <c r="E19" s="32"/>
      <c r="F19" s="26">
        <f t="shared" si="3"/>
        <v>0</v>
      </c>
      <c r="G19" s="32"/>
      <c r="H19" s="26">
        <f t="shared" si="4"/>
        <v>0</v>
      </c>
      <c r="I19" s="27"/>
      <c r="J19" s="26">
        <f t="shared" si="0"/>
        <v>0</v>
      </c>
      <c r="K19" s="26">
        <f t="shared" si="1"/>
        <v>0</v>
      </c>
      <c r="L19" s="26">
        <f t="shared" si="2"/>
        <v>0</v>
      </c>
      <c r="M19" s="31"/>
      <c r="N19" s="6"/>
    </row>
    <row r="20" spans="1:14" x14ac:dyDescent="0.3">
      <c r="A20" s="41" t="s">
        <v>18</v>
      </c>
      <c r="B20" s="30"/>
      <c r="C20" s="32"/>
      <c r="D20" s="32"/>
      <c r="E20" s="32"/>
      <c r="F20" s="26">
        <f t="shared" si="3"/>
        <v>0</v>
      </c>
      <c r="G20" s="32"/>
      <c r="H20" s="26">
        <f t="shared" si="4"/>
        <v>0</v>
      </c>
      <c r="I20" s="27"/>
      <c r="J20" s="26">
        <f t="shared" si="0"/>
        <v>0</v>
      </c>
      <c r="K20" s="26">
        <f t="shared" si="1"/>
        <v>0</v>
      </c>
      <c r="L20" s="26">
        <f t="shared" si="2"/>
        <v>0</v>
      </c>
      <c r="M20" s="31"/>
      <c r="N20" s="6"/>
    </row>
    <row r="21" spans="1:14" x14ac:dyDescent="0.3">
      <c r="A21" s="42" t="s">
        <v>20</v>
      </c>
      <c r="B21" s="44" t="s">
        <v>12</v>
      </c>
      <c r="C21" s="32">
        <v>221</v>
      </c>
      <c r="D21" s="32">
        <v>0</v>
      </c>
      <c r="E21" s="32">
        <v>221</v>
      </c>
      <c r="F21" s="26">
        <f t="shared" si="3"/>
        <v>0</v>
      </c>
      <c r="G21" s="32"/>
      <c r="H21" s="26">
        <f t="shared" si="4"/>
        <v>0</v>
      </c>
      <c r="I21" s="27">
        <v>1</v>
      </c>
      <c r="J21" s="26">
        <f t="shared" si="0"/>
        <v>0</v>
      </c>
      <c r="K21" s="26">
        <f t="shared" si="1"/>
        <v>221</v>
      </c>
      <c r="L21" s="26">
        <f t="shared" si="2"/>
        <v>221</v>
      </c>
      <c r="M21" s="34"/>
      <c r="N21" s="7"/>
    </row>
    <row r="22" spans="1:14" x14ac:dyDescent="0.3">
      <c r="A22" s="24"/>
      <c r="B22" s="31"/>
      <c r="C22" s="32"/>
      <c r="D22" s="32"/>
      <c r="E22" s="32"/>
      <c r="F22" s="26">
        <f t="shared" si="3"/>
        <v>0</v>
      </c>
      <c r="G22" s="32"/>
      <c r="H22" s="26">
        <f t="shared" si="4"/>
        <v>0</v>
      </c>
      <c r="I22" s="27"/>
      <c r="J22" s="26">
        <f t="shared" si="0"/>
        <v>0</v>
      </c>
      <c r="K22" s="26">
        <f t="shared" si="1"/>
        <v>0</v>
      </c>
      <c r="L22" s="26">
        <f t="shared" si="2"/>
        <v>0</v>
      </c>
      <c r="M22" s="31"/>
      <c r="N22" s="6"/>
    </row>
    <row r="23" spans="1:14" x14ac:dyDescent="0.3">
      <c r="A23" s="24"/>
      <c r="B23" s="31"/>
      <c r="C23" s="32"/>
      <c r="D23" s="32"/>
      <c r="E23" s="32"/>
      <c r="F23" s="26">
        <f t="shared" si="3"/>
        <v>0</v>
      </c>
      <c r="G23" s="32"/>
      <c r="H23" s="26">
        <f t="shared" si="4"/>
        <v>0</v>
      </c>
      <c r="I23" s="27"/>
      <c r="J23" s="26">
        <f t="shared" si="0"/>
        <v>0</v>
      </c>
      <c r="K23" s="26">
        <f t="shared" si="1"/>
        <v>0</v>
      </c>
      <c r="L23" s="26">
        <f t="shared" si="2"/>
        <v>0</v>
      </c>
      <c r="M23" s="31"/>
      <c r="N23" s="6"/>
    </row>
    <row r="24" spans="1:14" x14ac:dyDescent="0.3">
      <c r="A24" s="50" t="s">
        <v>19</v>
      </c>
      <c r="B24" s="35"/>
      <c r="C24" s="32"/>
      <c r="D24" s="32"/>
      <c r="E24" s="32"/>
      <c r="F24" s="26">
        <f t="shared" si="3"/>
        <v>0</v>
      </c>
      <c r="G24" s="32"/>
      <c r="H24" s="26">
        <f t="shared" si="4"/>
        <v>0</v>
      </c>
      <c r="I24" s="27"/>
      <c r="J24" s="26">
        <f t="shared" si="0"/>
        <v>0</v>
      </c>
      <c r="K24" s="26">
        <f t="shared" si="1"/>
        <v>0</v>
      </c>
      <c r="L24" s="26">
        <f t="shared" si="2"/>
        <v>0</v>
      </c>
      <c r="M24" s="31"/>
      <c r="N24" s="6"/>
    </row>
    <row r="25" spans="1:14" x14ac:dyDescent="0.3">
      <c r="A25" s="51" t="s">
        <v>26</v>
      </c>
      <c r="B25" s="28" t="s">
        <v>0</v>
      </c>
      <c r="C25" s="32">
        <v>2100</v>
      </c>
      <c r="D25" s="32">
        <v>0</v>
      </c>
      <c r="E25" s="32">
        <v>0</v>
      </c>
      <c r="F25" s="26">
        <f t="shared" si="3"/>
        <v>2100</v>
      </c>
      <c r="G25" s="32"/>
      <c r="H25" s="26">
        <f t="shared" si="4"/>
        <v>160.65</v>
      </c>
      <c r="I25" s="27">
        <v>1</v>
      </c>
      <c r="J25" s="26">
        <f t="shared" si="0"/>
        <v>2260.65</v>
      </c>
      <c r="K25" s="26">
        <f t="shared" si="1"/>
        <v>0</v>
      </c>
      <c r="L25" s="26">
        <f t="shared" si="2"/>
        <v>2260.65</v>
      </c>
      <c r="M25" s="31"/>
      <c r="N25" s="6"/>
    </row>
    <row r="26" spans="1:14" x14ac:dyDescent="0.3">
      <c r="A26" s="24"/>
      <c r="B26" s="31"/>
      <c r="C26" s="32"/>
      <c r="D26" s="32"/>
      <c r="E26" s="32"/>
      <c r="F26" s="26">
        <f t="shared" si="3"/>
        <v>0</v>
      </c>
      <c r="G26" s="32"/>
      <c r="H26" s="26">
        <f t="shared" si="4"/>
        <v>0</v>
      </c>
      <c r="I26" s="27"/>
      <c r="J26" s="26">
        <f t="shared" si="0"/>
        <v>0</v>
      </c>
      <c r="K26" s="26">
        <f t="shared" si="1"/>
        <v>0</v>
      </c>
      <c r="L26" s="26">
        <f t="shared" si="2"/>
        <v>0</v>
      </c>
      <c r="M26" s="31"/>
      <c r="N26" s="6"/>
    </row>
    <row r="27" spans="1:14" x14ac:dyDescent="0.3">
      <c r="A27" s="24"/>
      <c r="B27" s="31"/>
      <c r="C27" s="32"/>
      <c r="D27" s="32"/>
      <c r="E27" s="32"/>
      <c r="F27" s="26">
        <f t="shared" si="3"/>
        <v>0</v>
      </c>
      <c r="G27" s="32"/>
      <c r="H27" s="26">
        <f t="shared" si="4"/>
        <v>0</v>
      </c>
      <c r="I27" s="27"/>
      <c r="J27" s="26">
        <f t="shared" si="0"/>
        <v>0</v>
      </c>
      <c r="K27" s="26">
        <f t="shared" si="1"/>
        <v>0</v>
      </c>
      <c r="L27" s="26">
        <f t="shared" si="2"/>
        <v>0</v>
      </c>
      <c r="M27" s="31"/>
      <c r="N27" s="6"/>
    </row>
    <row r="28" spans="1:14" x14ac:dyDescent="0.3">
      <c r="A28" s="8" t="s">
        <v>2</v>
      </c>
      <c r="B28" s="36"/>
      <c r="C28" s="37"/>
      <c r="D28" s="37"/>
      <c r="E28" s="20"/>
      <c r="F28" s="38"/>
      <c r="G28" s="37"/>
      <c r="H28" s="38"/>
      <c r="I28" s="38"/>
      <c r="J28" s="52">
        <f>SUM(J7:J27)</f>
        <v>131187.84743125</v>
      </c>
      <c r="K28" s="52">
        <f>SUM(K7:K27)</f>
        <v>20311.75</v>
      </c>
      <c r="L28" s="52">
        <f>SUM(L7:L27)</f>
        <v>151499.59743124997</v>
      </c>
      <c r="M28" s="39"/>
      <c r="N28" s="53"/>
    </row>
    <row r="29" spans="1:14" x14ac:dyDescent="0.3">
      <c r="A29" s="24"/>
      <c r="B29" s="31"/>
      <c r="C29" s="32"/>
      <c r="D29" s="32"/>
      <c r="E29" s="32"/>
      <c r="F29" s="32"/>
      <c r="G29" s="32"/>
      <c r="H29" s="32"/>
      <c r="I29" s="66" t="s">
        <v>47</v>
      </c>
      <c r="J29" s="32"/>
      <c r="K29" s="32"/>
      <c r="L29" s="32"/>
      <c r="M29" s="31"/>
      <c r="N29" s="6"/>
    </row>
    <row r="30" spans="1:14" x14ac:dyDescent="0.3">
      <c r="A30" s="24"/>
      <c r="B30" s="31"/>
      <c r="C30" s="32"/>
      <c r="D30" s="32"/>
      <c r="E30" s="32"/>
      <c r="F30" s="32"/>
      <c r="G30" s="32"/>
      <c r="H30" s="32"/>
      <c r="I30" s="66" t="s">
        <v>66</v>
      </c>
      <c r="J30" s="32"/>
      <c r="K30" s="32"/>
      <c r="L30" s="32"/>
      <c r="M30" s="31"/>
      <c r="N30" s="6"/>
    </row>
    <row r="31" spans="1:14" x14ac:dyDescent="0.3">
      <c r="A31" s="24"/>
      <c r="B31" s="31"/>
      <c r="C31" s="32"/>
      <c r="D31" s="32"/>
      <c r="E31" s="32"/>
      <c r="F31" s="32"/>
      <c r="G31" s="32"/>
      <c r="H31" s="32"/>
      <c r="I31" s="67" t="s">
        <v>48</v>
      </c>
      <c r="J31" s="32"/>
      <c r="K31" s="32"/>
      <c r="L31" s="32"/>
      <c r="M31" s="31"/>
      <c r="N31" s="6"/>
    </row>
    <row r="32" spans="1:14" x14ac:dyDescent="0.3">
      <c r="A32" s="2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6"/>
    </row>
    <row r="33" spans="1:14" x14ac:dyDescent="0.3">
      <c r="A33" s="2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6"/>
    </row>
    <row r="34" spans="1:14" ht="15.6" x14ac:dyDescent="0.3">
      <c r="A34" s="60" t="s">
        <v>45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6"/>
    </row>
    <row r="35" spans="1:14" x14ac:dyDescent="0.3">
      <c r="A35" s="1" t="s">
        <v>28</v>
      </c>
      <c r="B35" s="40"/>
      <c r="C35" s="56"/>
      <c r="D35" s="72" t="s">
        <v>64</v>
      </c>
      <c r="E35" s="32"/>
      <c r="F35" s="32"/>
      <c r="G35" s="32"/>
      <c r="H35" s="32"/>
      <c r="I35" s="32"/>
      <c r="J35" s="32"/>
      <c r="K35" s="32"/>
      <c r="L35" s="32"/>
      <c r="M35" s="31"/>
      <c r="N35" s="6"/>
    </row>
    <row r="36" spans="1:14" x14ac:dyDescent="0.3">
      <c r="A36" s="24"/>
      <c r="B36" s="31"/>
      <c r="C36" s="32"/>
      <c r="D36" s="73"/>
      <c r="E36" s="32"/>
      <c r="F36" s="32"/>
      <c r="G36" s="32"/>
      <c r="H36" s="32"/>
      <c r="I36" s="32"/>
      <c r="J36" s="32"/>
      <c r="K36" s="32"/>
      <c r="L36" s="32"/>
      <c r="M36" s="31"/>
      <c r="N36" s="6"/>
    </row>
    <row r="37" spans="1:14" x14ac:dyDescent="0.3">
      <c r="A37" s="24" t="s">
        <v>1</v>
      </c>
      <c r="B37" s="11"/>
      <c r="C37" s="75">
        <v>24000</v>
      </c>
      <c r="D37" s="71" t="s">
        <v>62</v>
      </c>
      <c r="E37" s="32"/>
      <c r="F37" s="66" t="s">
        <v>51</v>
      </c>
      <c r="G37" s="67" t="s">
        <v>52</v>
      </c>
      <c r="I37" s="32"/>
      <c r="J37" s="32"/>
      <c r="K37" s="32"/>
      <c r="L37" s="32"/>
      <c r="M37" s="31"/>
      <c r="N37" s="6"/>
    </row>
    <row r="38" spans="1:14" x14ac:dyDescent="0.3">
      <c r="A38" t="s">
        <v>42</v>
      </c>
      <c r="B38" s="11"/>
      <c r="C38" s="58">
        <v>4056</v>
      </c>
      <c r="D38" s="71" t="s">
        <v>62</v>
      </c>
      <c r="E38" s="32"/>
      <c r="F38" s="32"/>
      <c r="G38" s="67" t="s">
        <v>53</v>
      </c>
      <c r="I38" s="32"/>
      <c r="J38" s="32"/>
      <c r="K38" s="32"/>
      <c r="L38" s="32"/>
      <c r="M38" s="31"/>
      <c r="N38" s="6"/>
    </row>
    <row r="39" spans="1:14" x14ac:dyDescent="0.3">
      <c r="A39" t="s">
        <v>65</v>
      </c>
      <c r="B39" s="11"/>
      <c r="C39" s="58">
        <v>37532</v>
      </c>
      <c r="D39" s="71" t="s">
        <v>63</v>
      </c>
      <c r="E39" s="32"/>
      <c r="F39" s="32"/>
      <c r="G39" s="32"/>
      <c r="I39" s="32"/>
      <c r="J39" s="32"/>
      <c r="K39" s="32"/>
      <c r="L39" s="32"/>
      <c r="M39" s="31"/>
      <c r="N39" s="6"/>
    </row>
    <row r="40" spans="1:14" x14ac:dyDescent="0.3">
      <c r="A40" t="s">
        <v>43</v>
      </c>
      <c r="B40" s="11"/>
      <c r="C40" s="58">
        <v>5000</v>
      </c>
      <c r="D40" s="71" t="s">
        <v>63</v>
      </c>
      <c r="E40" s="32"/>
      <c r="F40" s="66" t="s">
        <v>54</v>
      </c>
      <c r="G40" s="67" t="s">
        <v>60</v>
      </c>
      <c r="I40" s="32"/>
      <c r="J40" s="32"/>
      <c r="K40" s="32"/>
      <c r="L40" s="32"/>
      <c r="M40" s="31"/>
      <c r="N40" s="6"/>
    </row>
    <row r="41" spans="1:14" x14ac:dyDescent="0.3">
      <c r="A41" t="s">
        <v>44</v>
      </c>
      <c r="B41" s="11"/>
      <c r="C41" s="58">
        <v>0</v>
      </c>
      <c r="D41" s="74" t="s">
        <v>62</v>
      </c>
      <c r="E41" s="32"/>
      <c r="F41" s="32"/>
      <c r="G41" s="67" t="s">
        <v>56</v>
      </c>
      <c r="I41" s="32"/>
      <c r="J41" s="32"/>
      <c r="K41" s="32"/>
      <c r="L41" s="32"/>
      <c r="M41" s="31"/>
      <c r="N41" s="6"/>
    </row>
    <row r="42" spans="1:14" x14ac:dyDescent="0.3">
      <c r="A42" t="s">
        <v>29</v>
      </c>
      <c r="B42" s="10"/>
      <c r="C42" s="59">
        <v>0</v>
      </c>
      <c r="D42" s="71" t="s">
        <v>63</v>
      </c>
      <c r="E42" s="25"/>
      <c r="F42" s="25"/>
      <c r="G42" s="25"/>
      <c r="H42" s="25"/>
      <c r="I42" s="25"/>
      <c r="J42" s="25"/>
      <c r="K42" s="25"/>
      <c r="L42" s="25"/>
      <c r="M42" s="24"/>
    </row>
    <row r="43" spans="1:14" x14ac:dyDescent="0.3">
      <c r="A43" s="61" t="s">
        <v>58</v>
      </c>
      <c r="B43" s="22"/>
      <c r="C43" s="63">
        <f>+ROUND(K28,0)</f>
        <v>20312</v>
      </c>
      <c r="D43" s="71" t="s">
        <v>63</v>
      </c>
      <c r="E43" s="25"/>
      <c r="F43" s="25"/>
      <c r="G43" s="25"/>
      <c r="H43" s="25"/>
      <c r="I43" s="25"/>
      <c r="J43" s="25"/>
      <c r="K43" s="25"/>
      <c r="L43" s="25"/>
      <c r="M43" s="24"/>
    </row>
    <row r="44" spans="1:14" x14ac:dyDescent="0.3">
      <c r="A44" s="61" t="s">
        <v>3</v>
      </c>
      <c r="B44" s="22"/>
      <c r="C44" s="63">
        <f>ROUND(+L28*0.4,0)</f>
        <v>60600</v>
      </c>
      <c r="D44" s="71"/>
      <c r="E44" s="25"/>
      <c r="F44" s="25"/>
      <c r="G44" s="25"/>
      <c r="H44" s="25"/>
      <c r="I44" s="25"/>
      <c r="J44" s="25"/>
      <c r="K44" s="25"/>
      <c r="L44" s="25"/>
      <c r="M44" s="24"/>
    </row>
    <row r="45" spans="1:14" x14ac:dyDescent="0.3">
      <c r="A45" s="61" t="s">
        <v>4</v>
      </c>
      <c r="B45" s="62"/>
      <c r="C45" s="63">
        <f>ROUND(L28,0)-SUM(C37:C44)</f>
        <v>0</v>
      </c>
      <c r="D45" s="71"/>
      <c r="E45" s="25"/>
      <c r="F45" s="25"/>
      <c r="G45" s="25"/>
      <c r="H45" s="25"/>
      <c r="I45" s="25"/>
      <c r="J45" s="25"/>
      <c r="K45" s="25"/>
      <c r="L45" s="25"/>
      <c r="M45" s="24"/>
    </row>
    <row r="46" spans="1:14" x14ac:dyDescent="0.3">
      <c r="A46" s="8" t="s">
        <v>2</v>
      </c>
      <c r="C46" s="57">
        <f>SUM(C36:C45)</f>
        <v>151500</v>
      </c>
      <c r="D46" s="25"/>
      <c r="E46" s="25"/>
      <c r="F46" s="25"/>
      <c r="G46" s="25"/>
      <c r="H46" s="25"/>
      <c r="I46" s="25"/>
      <c r="J46" s="25"/>
      <c r="K46" s="25"/>
      <c r="L46" s="25"/>
      <c r="M46" s="24"/>
    </row>
    <row r="47" spans="1:14" x14ac:dyDescent="0.3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4"/>
    </row>
    <row r="48" spans="1:14" x14ac:dyDescent="0.3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4"/>
    </row>
    <row r="49" spans="4:4" x14ac:dyDescent="0.3">
      <c r="D49" s="25"/>
    </row>
    <row r="50" spans="4:4" x14ac:dyDescent="0.3">
      <c r="D50" s="25"/>
    </row>
    <row r="51" spans="4:4" x14ac:dyDescent="0.3">
      <c r="D51" t="s">
        <v>62</v>
      </c>
    </row>
    <row r="52" spans="4:4" x14ac:dyDescent="0.3">
      <c r="D52" t="s">
        <v>63</v>
      </c>
    </row>
    <row r="53" spans="4:4" x14ac:dyDescent="0.3">
      <c r="D53"/>
    </row>
  </sheetData>
  <dataValidations count="2">
    <dataValidation type="list" allowBlank="1" showInputMessage="1" showErrorMessage="1" sqref="D44">
      <formula1>$D$51:$D$53</formula1>
    </dataValidation>
    <dataValidation type="list" allowBlank="1" showInputMessage="1" showErrorMessage="1" sqref="D37:D43">
      <formula1>$D$51:$D$52</formula1>
    </dataValidation>
  </dataValidations>
  <pageMargins left="0.7" right="0.7" top="0.75" bottom="0.75" header="0.3" footer="0.3"/>
  <pageSetup scale="65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CFI Budget-Template</vt:lpstr>
      <vt:lpstr>CFI Budget-Sample</vt:lpstr>
      <vt:lpstr>'CFI Budget-Sample'!Print_Area</vt:lpstr>
      <vt:lpstr>'CFI Budget-Template'!Print_Area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Bourassa, Adam</dc:creator>
  <cp:lastModifiedBy>Stone, Sandra</cp:lastModifiedBy>
  <cp:lastPrinted>2013-10-30T14:25:14Z</cp:lastPrinted>
  <dcterms:created xsi:type="dcterms:W3CDTF">2010-07-30T18:11:22Z</dcterms:created>
  <dcterms:modified xsi:type="dcterms:W3CDTF">2018-01-08T19:12:23Z</dcterms:modified>
</cp:coreProperties>
</file>