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5700" yWindow="-105" windowWidth="23250" windowHeight="12570" activeTab="1"/>
  </bookViews>
  <sheets>
    <sheet name="Instructions" sheetId="5" r:id="rId1"/>
    <sheet name="Budget Table 1 Details" sheetId="1" r:id="rId2"/>
    <sheet name="Budget Table 2 Summary" sheetId="2" r:id="rId3"/>
    <sheet name="Table 3 Other sources of funds" sheetId="3" r:id="rId4"/>
    <sheet name="Sheet1" sheetId="8" state="hidden" r:id="rId5"/>
  </sheets>
  <externalReferences>
    <externalReference r:id="rId6"/>
    <externalReference r:id="rId7"/>
  </externalReferences>
  <definedNames>
    <definedName name="_1__7_" localSheetId="0">Instructions!$B$2</definedName>
    <definedName name="_1__8_" localSheetId="0">Instructions!$B$16</definedName>
    <definedName name="_Hlk59029565" localSheetId="0">Instructions!$B$9</definedName>
    <definedName name="_Hlk59029739" localSheetId="0">Instructions!$B$35</definedName>
    <definedName name="_Toc403573233" localSheetId="0">Instructions!$B$7</definedName>
    <definedName name="_Toc403573234" localSheetId="0">Instructions!$B$10</definedName>
    <definedName name="_Toc403573235" localSheetId="0">Instructions!$B$12</definedName>
    <definedName name="ClassofExpenditure">[1]ClassofExpenditure!$A$1:$A$4</definedName>
    <definedName name="ExternalData_1" localSheetId="4" hidden="1">Sheet1!$A$1:$Q$66</definedName>
    <definedName name="No">'Budget Table 1 Details'!#REF!</definedName>
    <definedName name="OtherSources">[2]Sheet2!$A$1:$A$2</definedName>
    <definedName name="Section_22" localSheetId="0">Instructions!$B$1</definedName>
    <definedName name="Yes">'Budget Table 1 Details'!#REF!</definedName>
    <definedName name="YesNo">[1]Sheet1!$A$1:$A$2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O12" i="1" l="1"/>
  <c r="J12" i="1"/>
  <c r="M12" i="1" s="1"/>
  <c r="L20" i="1"/>
  <c r="K20" i="1"/>
  <c r="J20" i="1"/>
  <c r="M20" i="1" s="1"/>
  <c r="L19" i="1"/>
  <c r="K19" i="1"/>
  <c r="J19" i="1"/>
  <c r="M19" i="1" s="1"/>
  <c r="L18" i="1"/>
  <c r="K18" i="1"/>
  <c r="J18" i="1"/>
  <c r="M18" i="1" s="1"/>
  <c r="L17" i="1"/>
  <c r="K17" i="1"/>
  <c r="J17" i="1"/>
  <c r="M17" i="1" s="1"/>
  <c r="L16" i="1"/>
  <c r="K16" i="1"/>
  <c r="J16" i="1"/>
  <c r="M16" i="1" s="1"/>
  <c r="L15" i="1"/>
  <c r="K15" i="1"/>
  <c r="J15" i="1"/>
  <c r="M15" i="1" s="1"/>
  <c r="L14" i="1"/>
  <c r="K14" i="1"/>
  <c r="J14" i="1"/>
  <c r="M14" i="1" s="1"/>
  <c r="L13" i="1"/>
  <c r="K13" i="1"/>
  <c r="J13" i="1"/>
  <c r="M13" i="1" s="1"/>
  <c r="L12" i="1"/>
  <c r="K12" i="1"/>
  <c r="J21" i="1"/>
  <c r="A13" i="1"/>
  <c r="J62" i="1" l="1"/>
  <c r="I62" i="1"/>
  <c r="H62" i="1"/>
  <c r="J36" i="2"/>
  <c r="I36" i="2"/>
  <c r="J33" i="2"/>
  <c r="J34" i="2"/>
  <c r="J35" i="2"/>
  <c r="J32" i="2"/>
  <c r="I33" i="2"/>
  <c r="I34" i="2"/>
  <c r="I35" i="2"/>
  <c r="I32" i="2"/>
  <c r="I26" i="2"/>
  <c r="J23" i="2"/>
  <c r="J24" i="2"/>
  <c r="J22" i="2"/>
  <c r="I23" i="2"/>
  <c r="I24" i="2"/>
  <c r="I25" i="2"/>
  <c r="I22" i="2"/>
  <c r="J16" i="2"/>
  <c r="J13" i="2"/>
  <c r="J14" i="2"/>
  <c r="J15" i="2"/>
  <c r="J12" i="2"/>
  <c r="I16" i="2"/>
  <c r="I13" i="2"/>
  <c r="I14" i="2"/>
  <c r="I15" i="2"/>
  <c r="I12" i="2"/>
  <c r="J26" i="2"/>
  <c r="C88" i="1"/>
  <c r="J88" i="1"/>
  <c r="M88" i="1" s="1"/>
  <c r="K88" i="1"/>
  <c r="L88" i="1"/>
  <c r="O88" i="1"/>
  <c r="C87" i="1"/>
  <c r="J87" i="1"/>
  <c r="M87" i="1" s="1"/>
  <c r="K87" i="1"/>
  <c r="L87" i="1"/>
  <c r="O87" i="1"/>
  <c r="C86" i="1"/>
  <c r="J86" i="1"/>
  <c r="M86" i="1" s="1"/>
  <c r="K86" i="1"/>
  <c r="L86" i="1"/>
  <c r="O86" i="1"/>
  <c r="J35" i="1" l="1"/>
  <c r="I35" i="1"/>
  <c r="G36" i="2"/>
  <c r="F36" i="2"/>
  <c r="G33" i="2"/>
  <c r="G34" i="2"/>
  <c r="G35" i="2"/>
  <c r="G32" i="2"/>
  <c r="F33" i="2"/>
  <c r="F34" i="2"/>
  <c r="F35" i="2"/>
  <c r="F32" i="2"/>
  <c r="G26" i="2"/>
  <c r="F26" i="2"/>
  <c r="G23" i="2"/>
  <c r="G24" i="2"/>
  <c r="G25" i="2"/>
  <c r="G22" i="2"/>
  <c r="F23" i="2"/>
  <c r="F24" i="2"/>
  <c r="F25" i="2"/>
  <c r="F22" i="2"/>
  <c r="G13" i="2"/>
  <c r="G14" i="2"/>
  <c r="G15" i="2"/>
  <c r="F13" i="2"/>
  <c r="F14" i="2"/>
  <c r="F15" i="2"/>
  <c r="F12" i="2"/>
  <c r="F16" i="2"/>
  <c r="G12" i="2"/>
  <c r="H35" i="1"/>
  <c r="G16" i="2"/>
  <c r="C59" i="1"/>
  <c r="J59" i="1"/>
  <c r="M59" i="1" s="1"/>
  <c r="K59" i="1"/>
  <c r="L59" i="1"/>
  <c r="O59" i="1"/>
  <c r="D32" i="2"/>
  <c r="C32" i="2"/>
  <c r="D33" i="2"/>
  <c r="D34" i="2"/>
  <c r="D35" i="2"/>
  <c r="C33" i="2"/>
  <c r="C34" i="2"/>
  <c r="C35" i="2"/>
  <c r="D23" i="2"/>
  <c r="D24" i="2"/>
  <c r="D25" i="2"/>
  <c r="D22" i="2"/>
  <c r="C23" i="2"/>
  <c r="C24" i="2"/>
  <c r="C25" i="2"/>
  <c r="C22" i="2"/>
  <c r="C12" i="2"/>
  <c r="D13" i="2"/>
  <c r="D14" i="2"/>
  <c r="D15" i="2"/>
  <c r="D12" i="2"/>
  <c r="C13" i="2"/>
  <c r="C14" i="2"/>
  <c r="C15" i="2"/>
  <c r="C36" i="2"/>
  <c r="C32" i="1"/>
  <c r="J32" i="1"/>
  <c r="M32" i="1" s="1"/>
  <c r="K32" i="1"/>
  <c r="L32" i="1"/>
  <c r="O32" i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O85" i="1" l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K42" i="2" l="1"/>
  <c r="C26" i="2" l="1"/>
  <c r="D26" i="2"/>
  <c r="C16" i="2"/>
  <c r="D16" i="2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M24" i="1" l="1"/>
  <c r="M27" i="1"/>
  <c r="M23" i="1"/>
  <c r="M28" i="1"/>
  <c r="M29" i="1"/>
  <c r="M25" i="1"/>
  <c r="M21" i="1"/>
  <c r="M31" i="1"/>
  <c r="M30" i="1"/>
  <c r="M26" i="1"/>
  <c r="M22" i="1"/>
  <c r="B3" i="2"/>
  <c r="J61" i="1" l="1"/>
  <c r="I61" i="1"/>
  <c r="H61" i="1"/>
  <c r="J34" i="1"/>
  <c r="I34" i="1"/>
  <c r="H34" i="1"/>
  <c r="K37" i="2"/>
  <c r="H37" i="2"/>
  <c r="E37" i="2"/>
  <c r="K27" i="2"/>
  <c r="H27" i="2"/>
  <c r="E27" i="2"/>
  <c r="E17" i="2"/>
  <c r="I37" i="2" l="1"/>
  <c r="J43" i="2"/>
  <c r="J42" i="2"/>
  <c r="J44" i="2"/>
  <c r="G44" i="2"/>
  <c r="G43" i="2"/>
  <c r="G45" i="2"/>
  <c r="J37" i="2"/>
  <c r="G37" i="2"/>
  <c r="F37" i="2"/>
  <c r="I27" i="2"/>
  <c r="G27" i="2"/>
  <c r="F27" i="2"/>
  <c r="D27" i="2"/>
  <c r="C27" i="2"/>
  <c r="J17" i="2"/>
  <c r="D43" i="2"/>
  <c r="D44" i="2"/>
  <c r="D45" i="2"/>
  <c r="D42" i="2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L72" i="1"/>
  <c r="L71" i="1"/>
  <c r="K71" i="1"/>
  <c r="L70" i="1"/>
  <c r="L69" i="1"/>
  <c r="K69" i="1"/>
  <c r="L68" i="1"/>
  <c r="L67" i="1"/>
  <c r="L66" i="1"/>
  <c r="L58" i="1"/>
  <c r="K58" i="1"/>
  <c r="L57" i="1"/>
  <c r="K57" i="1"/>
  <c r="L56" i="1"/>
  <c r="K56" i="1"/>
  <c r="L55" i="1"/>
  <c r="K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A30" i="2"/>
  <c r="A20" i="2"/>
  <c r="A10" i="2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2" i="1"/>
  <c r="M40" i="1" l="1"/>
  <c r="M47" i="1"/>
  <c r="M66" i="1"/>
  <c r="M74" i="1"/>
  <c r="M44" i="1"/>
  <c r="M48" i="1"/>
  <c r="M52" i="1"/>
  <c r="M56" i="1"/>
  <c r="M67" i="1"/>
  <c r="M71" i="1"/>
  <c r="M75" i="1"/>
  <c r="M79" i="1"/>
  <c r="M83" i="1"/>
  <c r="M41" i="1"/>
  <c r="M45" i="1"/>
  <c r="M49" i="1"/>
  <c r="M53" i="1"/>
  <c r="M57" i="1"/>
  <c r="M68" i="1"/>
  <c r="M72" i="1"/>
  <c r="M76" i="1"/>
  <c r="M80" i="1"/>
  <c r="M84" i="1"/>
  <c r="J46" i="2"/>
  <c r="M43" i="1"/>
  <c r="M51" i="1"/>
  <c r="M55" i="1"/>
  <c r="M70" i="1"/>
  <c r="M78" i="1"/>
  <c r="M82" i="1"/>
  <c r="M42" i="1"/>
  <c r="M46" i="1"/>
  <c r="M50" i="1"/>
  <c r="M54" i="1"/>
  <c r="M58" i="1"/>
  <c r="M69" i="1"/>
  <c r="M73" i="1"/>
  <c r="M77" i="1"/>
  <c r="M81" i="1"/>
  <c r="M85" i="1"/>
  <c r="J25" i="2"/>
  <c r="J45" i="2" s="1"/>
  <c r="K53" i="1"/>
  <c r="M39" i="1"/>
  <c r="K49" i="1"/>
  <c r="G42" i="2"/>
  <c r="K47" i="1"/>
  <c r="K51" i="1"/>
  <c r="K48" i="1"/>
  <c r="K50" i="1"/>
  <c r="K52" i="1"/>
  <c r="K54" i="1"/>
  <c r="K73" i="1"/>
  <c r="K72" i="1"/>
  <c r="K70" i="1"/>
  <c r="K46" i="1"/>
  <c r="K45" i="1"/>
  <c r="K44" i="1"/>
  <c r="K43" i="1"/>
  <c r="K68" i="1"/>
  <c r="K67" i="1"/>
  <c r="K66" i="1"/>
  <c r="K42" i="1"/>
  <c r="D17" i="2"/>
  <c r="K41" i="1"/>
  <c r="K39" i="1"/>
  <c r="K40" i="1"/>
  <c r="I17" i="2"/>
  <c r="F1" i="2"/>
  <c r="E1" i="3"/>
  <c r="E35" i="1" l="1"/>
  <c r="J27" i="2"/>
  <c r="J47" i="2"/>
  <c r="E62" i="1"/>
  <c r="G46" i="2"/>
  <c r="G47" i="2" s="1"/>
  <c r="K45" i="2"/>
  <c r="K44" i="2"/>
  <c r="K43" i="2"/>
  <c r="H45" i="2"/>
  <c r="H44" i="2"/>
  <c r="H43" i="2"/>
  <c r="H42" i="2"/>
  <c r="E45" i="2"/>
  <c r="E44" i="2"/>
  <c r="E43" i="2"/>
  <c r="B5" i="3"/>
  <c r="B4" i="3"/>
  <c r="B3" i="3"/>
  <c r="G17" i="2" l="1"/>
  <c r="I45" i="2"/>
  <c r="I44" i="2"/>
  <c r="I43" i="2"/>
  <c r="I42" i="2"/>
  <c r="B46" i="2"/>
  <c r="B45" i="2"/>
  <c r="B44" i="2"/>
  <c r="B43" i="2"/>
  <c r="B42" i="2"/>
  <c r="K47" i="2"/>
  <c r="H47" i="2"/>
  <c r="E47" i="2"/>
  <c r="B37" i="2"/>
  <c r="F45" i="2" l="1"/>
  <c r="F44" i="2"/>
  <c r="F43" i="2"/>
  <c r="C45" i="2"/>
  <c r="B47" i="2"/>
  <c r="B27" i="2"/>
  <c r="B5" i="2"/>
  <c r="B4" i="2"/>
  <c r="K17" i="2" l="1"/>
  <c r="H17" i="2"/>
  <c r="B17" i="2"/>
  <c r="C37" i="2" l="1"/>
  <c r="E8" i="1"/>
  <c r="C43" i="2"/>
  <c r="C44" i="2"/>
  <c r="B6" i="2" l="1"/>
  <c r="B6" i="3"/>
  <c r="D36" i="2"/>
  <c r="D46" i="2" s="1"/>
  <c r="D47" i="2" s="1"/>
  <c r="F53" i="2" s="1"/>
  <c r="I46" i="2"/>
  <c r="I47" i="2" s="1"/>
  <c r="I50" i="2" s="1"/>
  <c r="I6" i="1"/>
  <c r="C42" i="2"/>
  <c r="C46" i="2"/>
  <c r="F46" i="2"/>
  <c r="I7" i="1"/>
  <c r="C17" i="2"/>
  <c r="I5" i="1" s="1"/>
  <c r="D37" i="2" l="1"/>
  <c r="C47" i="2"/>
  <c r="C50" i="2" s="1"/>
  <c r="F42" i="2"/>
  <c r="F47" i="2" s="1"/>
  <c r="F17" i="2"/>
  <c r="F50" i="2" l="1"/>
  <c r="C53" i="2"/>
</calcChain>
</file>

<file path=xl/connections.xml><?xml version="1.0" encoding="utf-8"?>
<connections xmlns="http://schemas.openxmlformats.org/spreadsheetml/2006/main">
  <connection id="1" keepAlive="1" name="Query - Append1" description="Connection to the 'Append1' query in the workbook." type="5" refreshedVersion="6" background="1" saveData="1">
    <dbPr connection="Provider=Microsoft.Mashup.OleDb.1;Data Source=$Workbook$;Location=Append1;Extended Properties=&quot;&quot;" command="SELECT * FROM [Append1]"/>
  </connection>
</connections>
</file>

<file path=xl/sharedStrings.xml><?xml version="1.0" encoding="utf-8"?>
<sst xmlns="http://schemas.openxmlformats.org/spreadsheetml/2006/main" count="590" uniqueCount="122">
  <si>
    <t>Project Title</t>
  </si>
  <si>
    <t>Legend</t>
  </si>
  <si>
    <t>Principal Investigator</t>
  </si>
  <si>
    <t xml:space="preserve">Enter text/numbers </t>
  </si>
  <si>
    <t>Organization/Recipient</t>
  </si>
  <si>
    <t>Auto calculated/locked</t>
  </si>
  <si>
    <t>Total Request</t>
  </si>
  <si>
    <t>A</t>
  </si>
  <si>
    <t>B</t>
  </si>
  <si>
    <t>C</t>
  </si>
  <si>
    <t>D</t>
  </si>
  <si>
    <t>E</t>
  </si>
  <si>
    <t>F</t>
  </si>
  <si>
    <t>G</t>
  </si>
  <si>
    <t>H</t>
  </si>
  <si>
    <t>(if applicable)</t>
  </si>
  <si>
    <t>Do not modify this column; this is auto filled from Budget Table 1</t>
  </si>
  <si>
    <t>Do not modify this column; this is auto filled from Budget Table 3</t>
  </si>
  <si>
    <t xml:space="preserve">Travel </t>
  </si>
  <si>
    <t xml:space="preserve">Administration Fee (maximum 15%)  </t>
  </si>
  <si>
    <t>TOTALS</t>
  </si>
  <si>
    <t>Proposal Title</t>
  </si>
  <si>
    <t>Proposed Funding Recipients</t>
  </si>
  <si>
    <t>Subtotal Request</t>
  </si>
  <si>
    <t>Project Leader</t>
  </si>
  <si>
    <t>Affiliation</t>
  </si>
  <si>
    <t>Recipient 1</t>
  </si>
  <si>
    <t>Recipient 2</t>
  </si>
  <si>
    <t>Administrative Fee Rate</t>
  </si>
  <si>
    <t>Recipient 3</t>
  </si>
  <si>
    <t>*Please Contact NCP Secretariat if experiencing technical issues</t>
  </si>
  <si>
    <t>Budget Line Item</t>
  </si>
  <si>
    <r>
      <rPr>
        <b/>
        <sz val="12"/>
        <rFont val="Calibri"/>
        <family val="2"/>
        <scheme val="minor"/>
      </rPr>
      <t>Project ID</t>
    </r>
    <r>
      <rPr>
        <b/>
        <sz val="10"/>
        <rFont val="Arial"/>
        <family val="2"/>
      </rPr>
      <t xml:space="preserve">
</t>
    </r>
    <r>
      <rPr>
        <sz val="10"/>
        <rFont val="Calibri"/>
        <family val="2"/>
        <scheme val="minor"/>
      </rPr>
      <t>(Administrative purposes only, will be filled in by Secretariat)</t>
    </r>
  </si>
  <si>
    <t xml:space="preserve">Subtotal → </t>
  </si>
  <si>
    <t xml:space="preserve">Other Costs </t>
  </si>
  <si>
    <t xml:space="preserve">Professional Fees and Services </t>
  </si>
  <si>
    <t xml:space="preserve">Equipment and Facilities </t>
  </si>
  <si>
    <t>Class of Expenditures
Total</t>
  </si>
  <si>
    <t xml:space="preserve">Total NCP Funds 
Requested over 3 years 
</t>
  </si>
  <si>
    <r>
      <rPr>
        <b/>
        <sz val="12"/>
        <color theme="1"/>
        <rFont val="Calibri Light"/>
        <family val="2"/>
        <scheme val="major"/>
      </rPr>
      <t>Total Value of Project by Fiscal Year</t>
    </r>
    <r>
      <rPr>
        <sz val="11"/>
        <color theme="1"/>
        <rFont val="Calibri"/>
        <family val="2"/>
        <scheme val="minor"/>
      </rPr>
      <t xml:space="preserve">
(Sum of requested funds and other sources of funds)</t>
    </r>
  </si>
  <si>
    <t>Pick from Drop Down List</t>
  </si>
  <si>
    <t>Class of Expenditures</t>
  </si>
  <si>
    <t>Details</t>
  </si>
  <si>
    <t>Source/Funding Organization (other than NCP)</t>
  </si>
  <si>
    <t>Type of Contribution (i.e. In-kind or Cash Contribution)</t>
  </si>
  <si>
    <t>Amount</t>
  </si>
  <si>
    <t>I</t>
  </si>
  <si>
    <t>Other Funding Sources (2023-2024)</t>
  </si>
  <si>
    <t>a</t>
  </si>
  <si>
    <t>b</t>
  </si>
  <si>
    <t>year</t>
  </si>
  <si>
    <t>project</t>
  </si>
  <si>
    <t>2022-2023</t>
  </si>
  <si>
    <t>2023-2024</t>
  </si>
  <si>
    <t>Name</t>
  </si>
  <si>
    <t>affiliation(s)</t>
  </si>
  <si>
    <t>Enter Affiliation(s)</t>
  </si>
  <si>
    <t>J</t>
  </si>
  <si>
    <t>K</t>
  </si>
  <si>
    <t>Professional Fees and Services</t>
  </si>
  <si>
    <t>Equipment and Facilities</t>
  </si>
  <si>
    <t>Approximately what percentage (%) of budget line item resources are devoted to plastics work</t>
  </si>
  <si>
    <t>Total</t>
  </si>
  <si>
    <t>Total Plastics funds requested over 3 years</t>
  </si>
  <si>
    <t>Plastics Admin Fee</t>
  </si>
  <si>
    <t>Plastic subtotal (not including admin fee)</t>
  </si>
  <si>
    <t>Travel</t>
  </si>
  <si>
    <t>Other Costs</t>
  </si>
  <si>
    <t>Enter name</t>
  </si>
  <si>
    <t>X-00</t>
  </si>
  <si>
    <t>Applicant to enter text/value</t>
  </si>
  <si>
    <t xml:space="preserve">Automatic calculation (not editable)
</t>
  </si>
  <si>
    <t>Drop down list: Applicant to select one option</t>
  </si>
  <si>
    <t>LEGEND</t>
  </si>
  <si>
    <t>Recipient Organization</t>
  </si>
  <si>
    <t>2024-2025 Funding Request</t>
  </si>
  <si>
    <t>2024-2025</t>
  </si>
  <si>
    <t>Other Funding Sources (2024-2025)</t>
  </si>
  <si>
    <t>Future NCP funds to be requested
FY 24-25</t>
  </si>
  <si>
    <t>Future plastics funds being requested FY 24-25</t>
  </si>
  <si>
    <r>
      <t xml:space="preserve">Details
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Enter details about the budget item and provide justification(s) as needed)</t>
    </r>
  </si>
  <si>
    <r>
      <t xml:space="preserve">Administrative Fee Eligible (Yes/No)
</t>
    </r>
    <r>
      <rPr>
        <sz val="10"/>
        <rFont val="Calibri"/>
        <family val="2"/>
        <scheme val="minor"/>
      </rPr>
      <t>(Indicate if the Expenditure is subject to an administrative fee from your organization)</t>
    </r>
  </si>
  <si>
    <r>
      <t xml:space="preserve">Is this budget item for plastics work?  (Yes/No)
</t>
    </r>
    <r>
      <rPr>
        <sz val="10"/>
        <rFont val="Calibri"/>
        <family val="2"/>
        <scheme val="minor"/>
      </rPr>
      <t>(indicate yes or no)</t>
    </r>
  </si>
  <si>
    <r>
      <t xml:space="preserve">Administrative Fee
</t>
    </r>
    <r>
      <rPr>
        <sz val="10"/>
        <rFont val="Calibri"/>
        <family val="2"/>
        <scheme val="minor"/>
      </rPr>
      <t>(This field is auto-calculated based on the value you entered in the administrative fee field and the funds being requested)</t>
    </r>
  </si>
  <si>
    <r>
      <t xml:space="preserve">Subtotal
</t>
    </r>
    <r>
      <rPr>
        <sz val="10"/>
        <rFont val="Calibri"/>
        <family val="2"/>
        <scheme val="minor"/>
      </rPr>
      <t>(This field is auto calculated and is the sum of the administrative fee field and the funds being requested)</t>
    </r>
  </si>
  <si>
    <r>
      <t xml:space="preserve">Recipients
(1, 2, 3)
</t>
    </r>
    <r>
      <rPr>
        <sz val="10"/>
        <rFont val="Calibri"/>
        <family val="2"/>
        <scheme val="minor"/>
      </rPr>
      <t>(If more than one Project Leader, indicate who would be recipient of funds for this budget item)</t>
    </r>
  </si>
  <si>
    <t>Request Status</t>
  </si>
  <si>
    <t>Funds being requested
(Enter the amount of funding requested before admin fees are applied)</t>
  </si>
  <si>
    <t>Class of Expenditures
(Choose a class of expenditure from the drop down list)
i.e. Profesional Fees and Services, Equipment and Facilities, Travel, COVID-19 costs, Other costs</t>
  </si>
  <si>
    <t>Details
(Enter details about the budget item and provide justification(s) as needed)</t>
  </si>
  <si>
    <t>Administrative Fee Eligible (Yes/No)
(Indicate if the Expenditure is subject to an administrative fee from your organization)</t>
  </si>
  <si>
    <t>Is this budget item for plastics work?  (Yes/No)
(indicate yes or no)</t>
  </si>
  <si>
    <t>Administrative Fee
(This field is auto-calculated based on the value you entered in the administrative fee field and the funds being requested)</t>
  </si>
  <si>
    <t>Subtotal
(This field is auto calculated and is the sum of the administrative fee field and the funds being requested)</t>
  </si>
  <si>
    <t>Recipients
(1, 2, 3)
(If more than one Project Leader, indicate who would be recipient of funds for this budget item)</t>
  </si>
  <si>
    <t>Vulnerability to ongoing COVID-19 related restrictions (ratings include: none, low, medium, high. Description of ratings is found in the CFP)</t>
  </si>
  <si>
    <t>Invalid Recipient</t>
  </si>
  <si>
    <t>Recipient Affiliation</t>
  </si>
  <si>
    <t>Northern Contaminants Program 
Call for Proposals 2023-2024
Budget Table 1 - Detailed Request</t>
  </si>
  <si>
    <t>Total 2023-2024 Funding  Request</t>
  </si>
  <si>
    <t>NCP Funds Requested - Year 1 (2023-2024)</t>
  </si>
  <si>
    <t>NCP Funds Requested - Year 2 (2024-2025)</t>
  </si>
  <si>
    <t>NCP Funds Requested - Year 3 (2025-2026)</t>
  </si>
  <si>
    <r>
      <t xml:space="preserve">Class of Expenditures
</t>
    </r>
    <r>
      <rPr>
        <sz val="12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Choose a class of expenditure from the drop down list)
i.e. Profesional Fees and Services, Equipment and Facilities, Travel, Other costs</t>
    </r>
  </si>
  <si>
    <t>NCP funds received
FY 22-23</t>
  </si>
  <si>
    <t>NCP funds being requested
FY 23-24</t>
  </si>
  <si>
    <t>Plastics funds being requested FY 23-24</t>
  </si>
  <si>
    <t>Other sources of funds FY 23-24</t>
  </si>
  <si>
    <t>Other sources of funds         FY 24-25</t>
  </si>
  <si>
    <t>Future NCP funds to be requested
FY 25-26</t>
  </si>
  <si>
    <t>Future plastics funds being requested FY 25-26</t>
  </si>
  <si>
    <t>Other sources of funds FY 25-26</t>
  </si>
  <si>
    <t>Other Funding Sources (2025-2026)</t>
  </si>
  <si>
    <t>2025-2026 Funding Request</t>
  </si>
  <si>
    <r>
      <rPr>
        <b/>
        <sz val="18"/>
        <rFont val="Calibri"/>
        <family val="2"/>
        <scheme val="minor"/>
      </rPr>
      <t>Northern Contaminants Program</t>
    </r>
    <r>
      <rPr>
        <b/>
        <sz val="16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
Call for Proposals 2023-2024
</t>
    </r>
    <r>
      <rPr>
        <b/>
        <sz val="11"/>
        <rFont val="Calibri"/>
        <family val="2"/>
        <scheme val="minor"/>
      </rPr>
      <t>Budget Table 2 - Summary</t>
    </r>
  </si>
  <si>
    <t>Northern Contaminants Program 
Call for Proposals 2023-2024
Budget Table 3 - Other Sources of Funds</t>
  </si>
  <si>
    <t xml:space="preserve"> </t>
  </si>
  <si>
    <t>Future plastics funds being requested 
FY 24-25</t>
  </si>
  <si>
    <t>Other sources of funds 
FY 23-24</t>
  </si>
  <si>
    <t>Other sources of funds 
FY 25-26</t>
  </si>
  <si>
    <t>Future plastics funds being requested 
FY 25-26</t>
  </si>
  <si>
    <t>Plastics funds being requested 
FY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</si>
</sst>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30" applyNumberFormat="0" applyAlignment="0" applyProtection="0"/>
  </cellStyleXfs>
  <cellXfs count="220">
    <xf numFmtId="0" fontId="0" fillId="0" borderId="0" xfId="0"/>
    <xf numFmtId="49" fontId="7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Font="1"/>
    <xf numFmtId="0" fontId="8" fillId="0" borderId="0" xfId="0" applyFont="1" applyAlignment="1">
      <alignment horizontal="center" wrapText="1"/>
    </xf>
    <xf numFmtId="0" fontId="2" fillId="0" borderId="2" xfId="0" applyFont="1" applyBorder="1" applyAlignment="1">
      <alignment horizontal="right"/>
    </xf>
    <xf numFmtId="49" fontId="0" fillId="3" borderId="3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4" xfId="0" applyFill="1" applyBorder="1"/>
    <xf numFmtId="0" fontId="0" fillId="0" borderId="5" xfId="0" applyFont="1" applyBorder="1"/>
    <xf numFmtId="0" fontId="0" fillId="3" borderId="6" xfId="0" applyFill="1" applyBorder="1"/>
    <xf numFmtId="164" fontId="0" fillId="3" borderId="3" xfId="1" applyNumberFormat="1" applyFont="1" applyFill="1" applyBorder="1"/>
    <xf numFmtId="0" fontId="0" fillId="0" borderId="0" xfId="0" applyFill="1" applyBorder="1"/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4" fontId="11" fillId="4" borderId="1" xfId="1" applyFont="1" applyFill="1" applyBorder="1" applyAlignment="1" applyProtection="1">
      <alignment vertical="top" wrapText="1"/>
      <protection locked="0"/>
    </xf>
    <xf numFmtId="164" fontId="11" fillId="3" borderId="1" xfId="1" applyNumberFormat="1" applyFont="1" applyFill="1" applyBorder="1" applyAlignment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top" wrapText="1"/>
    </xf>
    <xf numFmtId="44" fontId="11" fillId="3" borderId="1" xfId="1" applyFont="1" applyFill="1" applyBorder="1" applyAlignment="1" applyProtection="1">
      <alignment horizontal="center" vertical="top" wrapText="1"/>
    </xf>
    <xf numFmtId="0" fontId="12" fillId="0" borderId="12" xfId="0" applyFont="1" applyBorder="1" applyAlignment="1">
      <alignment horizontal="right" vertical="top" wrapText="1"/>
    </xf>
    <xf numFmtId="164" fontId="12" fillId="3" borderId="13" xfId="1" applyNumberFormat="1" applyFont="1" applyFill="1" applyBorder="1" applyAlignment="1" applyProtection="1">
      <alignment vertical="top" wrapText="1"/>
    </xf>
    <xf numFmtId="164" fontId="12" fillId="3" borderId="1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right"/>
    </xf>
    <xf numFmtId="0" fontId="0" fillId="0" borderId="0" xfId="0" applyFont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4" borderId="3" xfId="0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7" borderId="3" xfId="0" applyFont="1" applyFill="1" applyBorder="1" applyProtection="1">
      <protection locked="0"/>
    </xf>
    <xf numFmtId="164" fontId="11" fillId="3" borderId="1" xfId="1" applyNumberFormat="1" applyFont="1" applyFill="1" applyBorder="1" applyAlignment="1" applyProtection="1">
      <alignment horizontal="center" vertical="top" wrapText="1"/>
    </xf>
    <xf numFmtId="49" fontId="0" fillId="3" borderId="3" xfId="0" applyNumberFormat="1" applyFont="1" applyFill="1" applyBorder="1" applyProtection="1"/>
    <xf numFmtId="164" fontId="11" fillId="3" borderId="1" xfId="1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right" wrapText="1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7" borderId="23" xfId="0" applyFont="1" applyFill="1" applyBorder="1" applyProtection="1">
      <protection locked="0"/>
    </xf>
    <xf numFmtId="0" fontId="0" fillId="7" borderId="24" xfId="0" applyFont="1" applyFill="1" applyBorder="1" applyAlignment="1" applyProtection="1">
      <alignment horizontal="center" vertical="center"/>
      <protection locked="0"/>
    </xf>
    <xf numFmtId="0" fontId="0" fillId="7" borderId="25" xfId="0" applyFont="1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2" fillId="0" borderId="0" xfId="0" applyFont="1"/>
    <xf numFmtId="49" fontId="0" fillId="4" borderId="2" xfId="0" applyNumberFormat="1" applyFill="1" applyBorder="1" applyAlignment="1" applyProtection="1">
      <alignment wrapText="1"/>
      <protection locked="0"/>
    </xf>
    <xf numFmtId="0" fontId="9" fillId="4" borderId="2" xfId="0" applyFont="1" applyFill="1" applyBorder="1" applyProtection="1">
      <protection locked="0"/>
    </xf>
    <xf numFmtId="0" fontId="0" fillId="2" borderId="27" xfId="0" applyFill="1" applyBorder="1" applyAlignment="1" applyProtection="1">
      <alignment vertical="center" wrapText="1"/>
      <protection locked="0"/>
    </xf>
    <xf numFmtId="0" fontId="0" fillId="7" borderId="39" xfId="0" applyFill="1" applyBorder="1" applyAlignment="1" applyProtection="1">
      <alignment horizontal="center"/>
      <protection locked="0"/>
    </xf>
    <xf numFmtId="0" fontId="0" fillId="7" borderId="40" xfId="0" applyFill="1" applyBorder="1" applyAlignment="1" applyProtection="1">
      <alignment horizontal="center"/>
      <protection locked="0"/>
    </xf>
    <xf numFmtId="0" fontId="0" fillId="7" borderId="4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 vertical="top" wrapText="1"/>
    </xf>
    <xf numFmtId="164" fontId="12" fillId="0" borderId="0" xfId="1" applyNumberFormat="1" applyFont="1" applyFill="1" applyBorder="1" applyAlignment="1" applyProtection="1">
      <alignment vertical="top" wrapText="1"/>
    </xf>
    <xf numFmtId="164" fontId="1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164" fontId="11" fillId="0" borderId="0" xfId="1" applyNumberFormat="1" applyFont="1" applyFill="1" applyBorder="1" applyAlignment="1" applyProtection="1">
      <alignment horizontal="center" wrapText="1"/>
    </xf>
    <xf numFmtId="164" fontId="0" fillId="3" borderId="1" xfId="0" applyNumberFormat="1" applyFill="1" applyBorder="1"/>
    <xf numFmtId="0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44" fontId="0" fillId="3" borderId="3" xfId="1" applyFont="1" applyFill="1" applyBorder="1" applyProtection="1"/>
    <xf numFmtId="0" fontId="9" fillId="0" borderId="1" xfId="0" applyFont="1" applyFill="1" applyBorder="1" applyAlignment="1" applyProtection="1">
      <alignment horizontal="center" vertical="top" wrapText="1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3" borderId="35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7" fillId="2" borderId="1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64" fontId="9" fillId="3" borderId="14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8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top" wrapText="1"/>
    </xf>
    <xf numFmtId="0" fontId="2" fillId="0" borderId="28" xfId="0" applyFont="1" applyBorder="1" applyAlignment="1" applyProtection="1"/>
    <xf numFmtId="0" fontId="2" fillId="0" borderId="29" xfId="0" applyFont="1" applyBorder="1" applyAlignment="1" applyProtection="1"/>
    <xf numFmtId="0" fontId="0" fillId="0" borderId="0" xfId="0" applyFont="1" applyAlignment="1" applyProtection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9" fillId="0" borderId="15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164" fontId="0" fillId="3" borderId="43" xfId="1" applyNumberFormat="1" applyFont="1" applyFill="1" applyBorder="1" applyProtection="1"/>
    <xf numFmtId="164" fontId="0" fillId="3" borderId="24" xfId="1" applyNumberFormat="1" applyFont="1" applyFill="1" applyBorder="1" applyProtection="1"/>
    <xf numFmtId="164" fontId="0" fillId="3" borderId="39" xfId="1" applyNumberFormat="1" applyFont="1" applyFill="1" applyBorder="1" applyProtection="1"/>
    <xf numFmtId="164" fontId="0" fillId="3" borderId="44" xfId="1" applyNumberFormat="1" applyFont="1" applyFill="1" applyBorder="1" applyProtection="1"/>
    <xf numFmtId="164" fontId="0" fillId="3" borderId="3" xfId="1" applyNumberFormat="1" applyFont="1" applyFill="1" applyBorder="1" applyProtection="1"/>
    <xf numFmtId="164" fontId="0" fillId="3" borderId="40" xfId="1" applyNumberFormat="1" applyFon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right"/>
    </xf>
    <xf numFmtId="164" fontId="9" fillId="3" borderId="29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165" fontId="0" fillId="3" borderId="15" xfId="0" applyNumberFormat="1" applyFont="1" applyFill="1" applyBorder="1" applyProtection="1"/>
    <xf numFmtId="165" fontId="0" fillId="0" borderId="0" xfId="0" applyNumberFormat="1" applyFont="1" applyFill="1" applyBorder="1" applyProtection="1"/>
    <xf numFmtId="164" fontId="0" fillId="3" borderId="41" xfId="1" applyNumberFormat="1" applyFont="1" applyFill="1" applyBorder="1" applyProtection="1"/>
    <xf numFmtId="164" fontId="0" fillId="3" borderId="42" xfId="1" applyNumberFormat="1" applyFont="1" applyFill="1" applyBorder="1" applyProtection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7" borderId="15" xfId="0" applyFill="1" applyBorder="1" applyProtection="1"/>
    <xf numFmtId="0" fontId="0" fillId="4" borderId="4" xfId="0" applyFill="1" applyBorder="1" applyProtection="1"/>
    <xf numFmtId="0" fontId="0" fillId="3" borderId="6" xfId="0" applyFill="1" applyBorder="1" applyProtection="1"/>
    <xf numFmtId="0" fontId="9" fillId="13" borderId="1" xfId="0" applyFont="1" applyFill="1" applyBorder="1" applyAlignment="1" applyProtection="1">
      <alignment horizontal="center" vertical="top" wrapText="1"/>
    </xf>
    <xf numFmtId="0" fontId="9" fillId="13" borderId="15" xfId="0" applyFont="1" applyFill="1" applyBorder="1" applyAlignment="1" applyProtection="1">
      <alignment horizontal="center" vertical="top" wrapText="1"/>
    </xf>
    <xf numFmtId="165" fontId="0" fillId="3" borderId="33" xfId="0" applyNumberFormat="1" applyFont="1" applyFill="1" applyBorder="1" applyAlignment="1" applyProtection="1">
      <alignment horizontal="center"/>
    </xf>
    <xf numFmtId="165" fontId="0" fillId="3" borderId="34" xfId="0" applyNumberFormat="1" applyFont="1" applyFill="1" applyBorder="1" applyAlignment="1" applyProtection="1">
      <alignment horizontal="center"/>
    </xf>
    <xf numFmtId="165" fontId="0" fillId="3" borderId="31" xfId="0" applyNumberFormat="1" applyFont="1" applyFill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0" fillId="7" borderId="47" xfId="0" applyFont="1" applyFill="1" applyBorder="1" applyProtection="1">
      <protection locked="0"/>
    </xf>
    <xf numFmtId="0" fontId="0" fillId="4" borderId="48" xfId="0" applyFont="1" applyFill="1" applyBorder="1" applyAlignment="1" applyProtection="1">
      <alignment wrapText="1"/>
      <protection locked="0"/>
    </xf>
    <xf numFmtId="0" fontId="0" fillId="7" borderId="49" xfId="0" applyFont="1" applyFill="1" applyBorder="1" applyAlignment="1" applyProtection="1">
      <alignment horizontal="center"/>
      <protection locked="0"/>
    </xf>
    <xf numFmtId="0" fontId="0" fillId="7" borderId="49" xfId="0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164" fontId="0" fillId="3" borderId="46" xfId="1" applyNumberFormat="1" applyFont="1" applyFill="1" applyBorder="1" applyProtection="1"/>
    <xf numFmtId="164" fontId="0" fillId="3" borderId="48" xfId="1" applyNumberFormat="1" applyFont="1" applyFill="1" applyBorder="1" applyProtection="1"/>
    <xf numFmtId="164" fontId="0" fillId="3" borderId="49" xfId="1" applyNumberFormat="1" applyFont="1" applyFill="1" applyBorder="1" applyProtection="1"/>
    <xf numFmtId="0" fontId="0" fillId="7" borderId="48" xfId="0" applyFont="1" applyFill="1" applyBorder="1" applyAlignment="1" applyProtection="1">
      <alignment horizontal="center" vertical="center"/>
      <protection locked="0"/>
    </xf>
    <xf numFmtId="0" fontId="0" fillId="3" borderId="48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top" wrapText="1"/>
    </xf>
    <xf numFmtId="0" fontId="21" fillId="6" borderId="6" xfId="0" applyFont="1" applyFill="1" applyBorder="1" applyProtection="1">
      <protection locked="0"/>
    </xf>
    <xf numFmtId="0" fontId="14" fillId="6" borderId="4" xfId="0" applyFont="1" applyFill="1" applyBorder="1" applyAlignment="1" applyProtection="1">
      <alignment horizontal="center" vertical="top" wrapText="1"/>
    </xf>
    <xf numFmtId="0" fontId="14" fillId="6" borderId="6" xfId="0" applyFont="1" applyFill="1" applyBorder="1" applyAlignment="1" applyProtection="1">
      <alignment horizontal="center" vertical="top" wrapText="1"/>
    </xf>
    <xf numFmtId="164" fontId="0" fillId="3" borderId="50" xfId="1" applyNumberFormat="1" applyFont="1" applyFill="1" applyBorder="1" applyProtection="1"/>
    <xf numFmtId="0" fontId="0" fillId="3" borderId="51" xfId="0" applyFont="1" applyFill="1" applyBorder="1" applyAlignment="1" applyProtection="1">
      <alignment horizontal="center" vertical="center"/>
    </xf>
    <xf numFmtId="164" fontId="0" fillId="3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Protection="1"/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23" fillId="7" borderId="47" xfId="0" applyFont="1" applyFill="1" applyBorder="1" applyProtection="1">
      <protection locked="0"/>
    </xf>
    <xf numFmtId="0" fontId="23" fillId="4" borderId="48" xfId="0" applyFont="1" applyFill="1" applyBorder="1" applyAlignment="1" applyProtection="1">
      <alignment wrapText="1"/>
      <protection locked="0"/>
    </xf>
    <xf numFmtId="0" fontId="23" fillId="7" borderId="49" xfId="0" applyFont="1" applyFill="1" applyBorder="1" applyAlignment="1" applyProtection="1">
      <alignment horizontal="center"/>
      <protection locked="0"/>
    </xf>
    <xf numFmtId="164" fontId="23" fillId="3" borderId="50" xfId="1" applyNumberFormat="1" applyFont="1" applyFill="1" applyBorder="1" applyProtection="1"/>
    <xf numFmtId="164" fontId="23" fillId="3" borderId="48" xfId="1" applyNumberFormat="1" applyFont="1" applyFill="1" applyBorder="1" applyProtection="1"/>
    <xf numFmtId="164" fontId="23" fillId="3" borderId="46" xfId="1" applyNumberFormat="1" applyFont="1" applyFill="1" applyBorder="1" applyProtection="1"/>
    <xf numFmtId="164" fontId="23" fillId="3" borderId="49" xfId="1" applyNumberFormat="1" applyFont="1" applyFill="1" applyBorder="1" applyProtection="1"/>
    <xf numFmtId="0" fontId="23" fillId="7" borderId="48" xfId="0" applyFont="1" applyFill="1" applyBorder="1" applyAlignment="1" applyProtection="1">
      <alignment horizontal="center" vertical="center"/>
      <protection locked="0"/>
    </xf>
    <xf numFmtId="0" fontId="23" fillId="3" borderId="51" xfId="0" applyFont="1" applyFill="1" applyBorder="1" applyAlignment="1" applyProtection="1">
      <alignment horizontal="center" vertical="center"/>
    </xf>
    <xf numFmtId="2" fontId="2" fillId="0" borderId="43" xfId="0" applyNumberFormat="1" applyFont="1" applyBorder="1" applyAlignment="1" applyProtection="1">
      <alignment horizontal="center" vertical="center"/>
    </xf>
    <xf numFmtId="2" fontId="2" fillId="0" borderId="44" xfId="0" applyNumberFormat="1" applyFont="1" applyBorder="1" applyAlignment="1" applyProtection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NumberFormat="1"/>
    <xf numFmtId="0" fontId="0" fillId="0" borderId="0" xfId="0" applyNumberFormat="1" applyAlignment="1">
      <alignment wrapText="1"/>
    </xf>
    <xf numFmtId="164" fontId="0" fillId="3" borderId="29" xfId="0" applyNumberFormat="1" applyFont="1" applyFill="1" applyBorder="1" applyProtection="1"/>
    <xf numFmtId="42" fontId="0" fillId="0" borderId="0" xfId="0" applyNumberFormat="1" applyFont="1" applyProtection="1"/>
    <xf numFmtId="42" fontId="0" fillId="0" borderId="32" xfId="0" applyNumberFormat="1" applyBorder="1" applyAlignment="1" applyProtection="1"/>
    <xf numFmtId="42" fontId="2" fillId="6" borderId="19" xfId="0" applyNumberFormat="1" applyFont="1" applyFill="1" applyBorder="1" applyAlignment="1" applyProtection="1">
      <alignment horizontal="center" vertical="center"/>
    </xf>
    <xf numFmtId="42" fontId="2" fillId="6" borderId="20" xfId="0" applyNumberFormat="1" applyFont="1" applyFill="1" applyBorder="1" applyAlignment="1" applyProtection="1">
      <alignment horizontal="center" vertical="center"/>
    </xf>
    <xf numFmtId="42" fontId="2" fillId="6" borderId="45" xfId="0" applyNumberFormat="1" applyFont="1" applyFill="1" applyBorder="1" applyAlignment="1" applyProtection="1">
      <alignment horizontal="center" vertical="center"/>
    </xf>
    <xf numFmtId="42" fontId="13" fillId="0" borderId="32" xfId="0" applyNumberFormat="1" applyFont="1" applyBorder="1" applyAlignment="1" applyProtection="1">
      <alignment horizontal="center" vertical="center"/>
    </xf>
    <xf numFmtId="42" fontId="9" fillId="0" borderId="1" xfId="0" applyNumberFormat="1" applyFont="1" applyBorder="1" applyAlignment="1" applyProtection="1">
      <alignment horizontal="center" vertical="top" wrapText="1"/>
    </xf>
    <xf numFmtId="42" fontId="14" fillId="6" borderId="4" xfId="0" applyNumberFormat="1" applyFont="1" applyFill="1" applyBorder="1" applyAlignment="1" applyProtection="1">
      <alignment horizontal="center" vertical="top" wrapText="1"/>
    </xf>
    <xf numFmtId="42" fontId="0" fillId="4" borderId="24" xfId="1" applyNumberFormat="1" applyFont="1" applyFill="1" applyBorder="1" applyProtection="1">
      <protection locked="0"/>
    </xf>
    <xf numFmtId="42" fontId="0" fillId="4" borderId="3" xfId="1" applyNumberFormat="1" applyFont="1" applyFill="1" applyBorder="1" applyProtection="1">
      <protection locked="0"/>
    </xf>
    <xf numFmtId="42" fontId="0" fillId="4" borderId="48" xfId="1" applyNumberFormat="1" applyFont="1" applyFill="1" applyBorder="1" applyProtection="1">
      <protection locked="0"/>
    </xf>
    <xf numFmtId="42" fontId="0" fillId="0" borderId="0" xfId="1" applyNumberFormat="1" applyFont="1" applyFill="1" applyBorder="1" applyProtection="1">
      <protection locked="0"/>
    </xf>
    <xf numFmtId="42" fontId="0" fillId="4" borderId="24" xfId="0" applyNumberFormat="1" applyFont="1" applyFill="1" applyBorder="1" applyProtection="1">
      <protection locked="0"/>
    </xf>
    <xf numFmtId="42" fontId="0" fillId="4" borderId="3" xfId="0" applyNumberFormat="1" applyFont="1" applyFill="1" applyBorder="1" applyProtection="1">
      <protection locked="0"/>
    </xf>
    <xf numFmtId="42" fontId="0" fillId="4" borderId="48" xfId="0" applyNumberFormat="1" applyFont="1" applyFill="1" applyBorder="1" applyProtection="1">
      <protection locked="0"/>
    </xf>
    <xf numFmtId="42" fontId="23" fillId="4" borderId="48" xfId="0" applyNumberFormat="1" applyFont="1" applyFill="1" applyBorder="1" applyProtection="1">
      <protection locked="0"/>
    </xf>
    <xf numFmtId="42" fontId="0" fillId="0" borderId="0" xfId="0" applyNumberFormat="1" applyFont="1" applyFill="1" applyBorder="1" applyProtection="1">
      <protection locked="0"/>
    </xf>
    <xf numFmtId="42" fontId="0" fillId="0" borderId="0" xfId="0" applyNumberFormat="1" applyProtection="1">
      <protection locked="0"/>
    </xf>
    <xf numFmtId="42" fontId="7" fillId="2" borderId="1" xfId="0" applyNumberFormat="1" applyFont="1" applyFill="1" applyBorder="1" applyAlignment="1" applyProtection="1">
      <alignment horizontal="right" wrapText="1"/>
      <protection locked="0"/>
    </xf>
    <xf numFmtId="42" fontId="8" fillId="0" borderId="0" xfId="0" applyNumberFormat="1" applyFont="1" applyAlignment="1" applyProtection="1">
      <alignment horizontal="center" wrapText="1"/>
      <protection locked="0"/>
    </xf>
    <xf numFmtId="42" fontId="0" fillId="0" borderId="0" xfId="0" applyNumberFormat="1" applyFont="1" applyProtection="1">
      <protection locked="0"/>
    </xf>
    <xf numFmtId="42" fontId="9" fillId="13" borderId="4" xfId="0" applyNumberFormat="1" applyFont="1" applyFill="1" applyBorder="1" applyAlignment="1" applyProtection="1">
      <alignment horizontal="center" vertical="top" wrapText="1"/>
    </xf>
    <xf numFmtId="42" fontId="9" fillId="13" borderId="15" xfId="0" applyNumberFormat="1" applyFont="1" applyFill="1" applyBorder="1" applyAlignment="1" applyProtection="1">
      <alignment horizontal="center" vertical="top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7" fillId="9" borderId="9" xfId="3" applyBorder="1" applyAlignment="1">
      <alignment vertical="top" wrapText="1"/>
    </xf>
    <xf numFmtId="0" fontId="17" fillId="9" borderId="11" xfId="3" applyBorder="1" applyAlignment="1">
      <alignment vertical="top" wrapText="1"/>
    </xf>
    <xf numFmtId="0" fontId="16" fillId="8" borderId="9" xfId="2" applyBorder="1" applyAlignment="1">
      <alignment vertical="top" wrapText="1"/>
    </xf>
    <xf numFmtId="0" fontId="16" fillId="8" borderId="11" xfId="2" applyBorder="1" applyAlignment="1">
      <alignment vertical="top" wrapText="1"/>
    </xf>
    <xf numFmtId="0" fontId="19" fillId="11" borderId="9" xfId="2" applyFont="1" applyFill="1" applyBorder="1" applyAlignment="1">
      <alignment vertical="top" wrapText="1"/>
    </xf>
    <xf numFmtId="0" fontId="19" fillId="11" borderId="11" xfId="2" applyFont="1" applyFill="1" applyBorder="1" applyAlignment="1">
      <alignment vertical="top" wrapText="1"/>
    </xf>
    <xf numFmtId="0" fontId="18" fillId="12" borderId="30" xfId="4" applyFill="1" applyAlignment="1">
      <alignment vertical="top" wrapText="1"/>
    </xf>
    <xf numFmtId="0" fontId="3" fillId="2" borderId="0" xfId="0" applyFont="1" applyFill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vertical="top" wrapText="1"/>
    </xf>
  </cellXfs>
  <cellStyles count="5">
    <cellStyle name="Bad" xfId="3" builtinId="27"/>
    <cellStyle name="Currency" xfId="1" builtinId="4"/>
    <cellStyle name="Good" xfId="2" builtinId="26"/>
    <cellStyle name="Normal" xfId="0" builtinId="0"/>
    <cellStyle name="Output" xfId="4" builtinId="21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solid">
          <fgColor indexed="64"/>
          <bgColor theme="6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CC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medium">
          <color auto="1"/>
        </left>
        <right style="medium">
          <color auto="1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0" tint="-4.9989318521683403E-2"/>
      </font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2</xdr:row>
      <xdr:rowOff>95249</xdr:rowOff>
    </xdr:from>
    <xdr:to>
      <xdr:col>21</xdr:col>
      <xdr:colOff>231032</xdr:colOff>
      <xdr:row>93</xdr:row>
      <xdr:rowOff>190498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476249"/>
          <a:ext cx="13042156" cy="1743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23812</xdr:colOff>
      <xdr:row>0</xdr:row>
      <xdr:rowOff>0</xdr:rowOff>
    </xdr:from>
    <xdr:to>
      <xdr:col>42</xdr:col>
      <xdr:colOff>604718</xdr:colOff>
      <xdr:row>90</xdr:row>
      <xdr:rowOff>119062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4562" y="0"/>
          <a:ext cx="12963406" cy="17264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523875</xdr:colOff>
      <xdr:row>1</xdr:row>
      <xdr:rowOff>119061</xdr:rowOff>
    </xdr:from>
    <xdr:to>
      <xdr:col>65</xdr:col>
      <xdr:colOff>166687</xdr:colOff>
      <xdr:row>92</xdr:row>
      <xdr:rowOff>20283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0" y="309561"/>
          <a:ext cx="13263562" cy="17236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RESCH/Call%20for%20Proposals/2019-2020/Proposals%20Recieved%20by%20December%2018,%202018/C-12%20%20Henri-McCarney-Houde-Pijogge%202019-2020%20Budget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VRESCH/Call%20for%20Proposals/2019-2020/Proposals%20Recieved%20by%20December%2018,%202018/C-11%20Gamberg%20et%20al%20NCP%20Budget%20Table%2018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able1 -Details"/>
      <sheetName val="Budget Table2 -Summary"/>
      <sheetName val="Table 3 -Other Sources of Funds"/>
      <sheetName val="ClassofExpenditure"/>
      <sheetName val="Sheet1"/>
      <sheetName val="Sheet2"/>
    </sheetNames>
    <sheetDataSet>
      <sheetData sheetId="0">
        <row r="1">
          <cell r="H1" t="str">
            <v>X-00</v>
          </cell>
        </row>
      </sheetData>
      <sheetData sheetId="1"/>
      <sheetData sheetId="2"/>
      <sheetData sheetId="3">
        <row r="1">
          <cell r="A1" t="str">
            <v>Professional Fees and Services</v>
          </cell>
        </row>
        <row r="2">
          <cell r="A2" t="str">
            <v>Equipment and Facilities</v>
          </cell>
        </row>
        <row r="3">
          <cell r="A3" t="str">
            <v>Travel</v>
          </cell>
        </row>
        <row r="4">
          <cell r="A4" t="str">
            <v>Other Costs</v>
          </cell>
        </row>
      </sheetData>
      <sheetData sheetId="4">
        <row r="1">
          <cell r="A1" t="str">
            <v>Yes</v>
          </cell>
        </row>
        <row r="2">
          <cell r="A2" t="str">
            <v>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able1 -Details"/>
      <sheetName val="Budget Table2 -Summary"/>
      <sheetName val="Table 3 -Other Sources of Funds"/>
      <sheetName val="ClassofExpenditure"/>
      <sheetName val="Sheet1"/>
      <sheetName val="Sheet2"/>
    </sheetNames>
    <sheetDataSet>
      <sheetData sheetId="0">
        <row r="1">
          <cell r="H1" t="str">
            <v>X-00</v>
          </cell>
        </row>
      </sheetData>
      <sheetData sheetId="1"/>
      <sheetData sheetId="2"/>
      <sheetData sheetId="3"/>
      <sheetData sheetId="4"/>
      <sheetData sheetId="5">
        <row r="1">
          <cell r="A1" t="str">
            <v>In-Kind</v>
          </cell>
        </row>
        <row r="2">
          <cell r="A2" t="str">
            <v>Cash Contribution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Budget Line Item" tableColumnId="52"/>
      <queryTableField id="2" name="year" tableColumnId="53"/>
      <queryTableField id="3" name="project" tableColumnId="54"/>
      <queryTableField id="4" name="Class of Expenditures_x000a__x000a_(Choose a class of expenditure from the drop down list)_x000a__x000a_i.e. Profesional Fees and Services, Equipment and Facilities, Travel, COVID-19 costs, Other costs" tableColumnId="55"/>
      <queryTableField id="5" name="Details_x000a__x000a_(Enter details about the budget item and provide justification(s) as needed)" tableColumnId="56"/>
      <queryTableField id="6" name="Funds being requested_x000a__x000a_(Enter the amount of funding requested before admin fees are applied)" tableColumnId="57"/>
      <queryTableField id="7" name="Administrative Fee Eligible (Yes/No)_x000a__x000a_(Indicate if the Expenditure is subject to an administrative fee from your organization)" tableColumnId="58"/>
      <queryTableField id="8" name="Is this budget item for plastics work?  (Yes/No)_x000a__x000a_(indicate yes or no)" tableColumnId="59"/>
      <queryTableField id="9" name="Approximately what percentage (%) of budget line item resources are devoted to plastics work" tableColumnId="60"/>
      <queryTableField id="10" name="Administrative Fee_x000a__x000a_(This field is auto-calculated based on the value you entered in the administrative fee field and the funds being requested)" tableColumnId="61"/>
      <queryTableField id="11" name="Plastics Admin Fee" tableColumnId="62"/>
      <queryTableField id="12" name="Plastic subtotal (not including admin fee)" tableColumnId="63"/>
      <queryTableField id="13" name="Subtotal_x000a__x000a_(This field is auto calculated and is the sum of the administrative fee field and the funds being requested)" tableColumnId="64"/>
      <queryTableField id="14" name="Recipients_x000a_(1, 2, 3)_x000a_(If more than one Project Leader, indicate who would be recipient of funds for this budget item)" tableColumnId="65"/>
      <queryTableField id="15" name="Recipient Organization" tableColumnId="66"/>
      <queryTableField id="16" name="Vulnerability to ongoing COVID-19 related restrictions (ratings include: none, low, medium, high. Description of ratings is found in the CFP)" tableColumnId="67"/>
      <queryTableField id="17" name="Request Status" tableColumnId="68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FY2022_2023" displayName="FY2022_2023" ref="A11:O32" totalsRowShown="0" headerRowDxfId="50" tableBorderDxfId="49">
  <autoFilter ref="A11:O32"/>
  <tableColumns count="15">
    <tableColumn id="1" name="Budget Line Item" dataDxfId="48"/>
    <tableColumn id="2" name="year" dataDxfId="47"/>
    <tableColumn id="3" name="project" dataDxfId="46">
      <calculatedColumnFormula>$I$1</calculatedColumnFormula>
    </tableColumn>
    <tableColumn id="4" name="Class of Expenditures_x000a__x000a_(Choose a class of expenditure from the drop down list)_x000a__x000a_i.e. Profesional Fees and Services, Equipment and Facilities, Travel, Other costs" dataDxfId="45"/>
    <tableColumn id="5" name="Details_x000a__x000a_(Enter details about the budget item and provide justification(s) as needed)" dataDxfId="44"/>
    <tableColumn id="6" name="Funds being requested_x000a__x000a_(Enter the amount of funding requested before admin fees are applied)" dataDxfId="43" dataCellStyle="Currency"/>
    <tableColumn id="7" name="Administrative Fee Eligible (Yes/No)_x000a__x000a_(Indicate if the Expenditure is subject to an administrative fee from your organization)" dataDxfId="42"/>
    <tableColumn id="8" name="Is this budget item for plastics work?  (Yes/No)_x000a__x000a_(indicate yes or no)" dataDxfId="41"/>
    <tableColumn id="9" name="Approximately what percentage (%) of budget line item resources are devoted to plastics work" dataDxfId="40"/>
    <tableColumn id="10" name="Administrative Fee_x000a__x000a_(This field is auto-calculated based on the value you entered in the administrative fee field and the funds being requested)" dataDxfId="39" dataCellStyle="Currency">
      <calculatedColumnFormula>(IF(G12="Yes",$E$7,0)*F12)</calculatedColumnFormula>
    </tableColumn>
    <tableColumn id="11" name="Plastics Admin Fee" dataDxfId="38" dataCellStyle="Currency">
      <calculatedColumnFormula>SUMIF(G12, "Yes", J12)*I12/100</calculatedColumnFormula>
    </tableColumn>
    <tableColumn id="12" name="Plastic subtotal (not including admin fee)" dataDxfId="37" dataCellStyle="Currency">
      <calculatedColumnFormula>SUM(I12/100*F12)</calculatedColumnFormula>
    </tableColumn>
    <tableColumn id="13" name="Subtotal_x000a__x000a_(This field is auto calculated and is the sum of the administrative fee field and the funds being requested)" dataDxfId="36" dataCellStyle="Currency">
      <calculatedColumnFormula>F12+J12</calculatedColumnFormula>
    </tableColumn>
    <tableColumn id="14" name="Recipients_x000a_(1, 2, 3)_x000a_(If more than one Project Leader, indicate who would be recipient of funds for this budget item)" dataDxfId="35"/>
    <tableColumn id="15" name="Recipient Affiliation" dataDxfId="34">
      <calculatedColumnFormula>IF($N12=$G$5, H$5, IF($N12=$G$6, $H$6, IF($N12=$G$7, $H$7, "Invalid Recipient")))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FY2023_2024" displayName="FY2023_2024" ref="A38:O59" totalsRowShown="0" headerRowDxfId="33" tableBorderDxfId="32">
  <autoFilter ref="A38:O59"/>
  <tableColumns count="15">
    <tableColumn id="1" name="Budget Line Item" dataDxfId="31"/>
    <tableColumn id="2" name="year" dataDxfId="30"/>
    <tableColumn id="3" name="project" dataDxfId="29">
      <calculatedColumnFormula>$I$1</calculatedColumnFormula>
    </tableColumn>
    <tableColumn id="4" name="Class of Expenditures_x000a__x000a_(Choose a class of expenditure from the drop down list)_x000a__x000a_i.e. Profesional Fees and Services, Equipment and Facilities, Travel, Other costs" dataDxfId="28"/>
    <tableColumn id="5" name="Details_x000a__x000a_(Enter details about the budget item and provide justification(s) as needed)" dataDxfId="27"/>
    <tableColumn id="6" name="Funds being requested_x000a__x000a_(Enter the amount of funding requested before admin fees are applied)" dataDxfId="26"/>
    <tableColumn id="7" name="Administrative Fee Eligible (Yes/No)_x000a__x000a_(Indicate if the Expenditure is subject to an administrative fee from your organization)" dataDxfId="25"/>
    <tableColumn id="8" name="Is this budget item for plastics work?  (Yes/No)_x000a__x000a_(indicate yes or no)" dataDxfId="24"/>
    <tableColumn id="9" name="Approximately what percentage (%) of budget line item resources are devoted to plastics work" dataDxfId="23"/>
    <tableColumn id="10" name="Administrative Fee_x000a__x000a_(This field is auto-calculated based on the value you entered in the administrative fee field and the funds being requested)" dataDxfId="22" dataCellStyle="Currency">
      <calculatedColumnFormula>(IF(G39="Yes",$E$7,0)*F39)</calculatedColumnFormula>
    </tableColumn>
    <tableColumn id="11" name="Plastics Admin Fee" dataDxfId="21" dataCellStyle="Currency">
      <calculatedColumnFormula>SUMIF(G39, "Yes", J39)*I39/100</calculatedColumnFormula>
    </tableColumn>
    <tableColumn id="12" name="Plastic subtotal (not including admin fee)" dataDxfId="20" dataCellStyle="Currency">
      <calculatedColumnFormula>SUM(I39/100*F39)</calculatedColumnFormula>
    </tableColumn>
    <tableColumn id="13" name="Subtotal_x000a__x000a_(This field is auto calculated and is the sum of the administrative fee field and the funds being requested)" dataDxfId="19" dataCellStyle="Currency">
      <calculatedColumnFormula>F39+J39</calculatedColumnFormula>
    </tableColumn>
    <tableColumn id="14" name="Recipients_x000a_(1, 2, 3)_x000a_(If more than one Project Leader, indicate who would be recipient of funds for this budget item)" dataDxfId="18"/>
    <tableColumn id="15" name="Recipient Affiliation" dataDxfId="17">
      <calculatedColumnFormula>IF($N39=$G$5, H$5, IF($N39=$G$6, $H$6, IF($N39=$G$7, $H$7, "Invalid Recipient")))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FY2024_2025" displayName="FY2024_2025" ref="A65:O88" totalsRowShown="0" headerRowDxfId="16" tableBorderDxfId="15">
  <autoFilter ref="A65:O88"/>
  <tableColumns count="15">
    <tableColumn id="1" name="Budget Line Item" dataDxfId="14"/>
    <tableColumn id="2" name="year" dataDxfId="13"/>
    <tableColumn id="3" name="project" dataDxfId="12">
      <calculatedColumnFormula>$I$1</calculatedColumnFormula>
    </tableColumn>
    <tableColumn id="4" name="Class of Expenditures_x000a__x000a_(Choose a class of expenditure from the drop down list)_x000a__x000a_i.e. Profesional Fees and Services, Equipment and Facilities, Travel, Other costs" dataDxfId="11"/>
    <tableColumn id="5" name="Details_x000a__x000a_(Enter details about the budget item and provide justification(s) as needed)" dataDxfId="10"/>
    <tableColumn id="6" name="Funds being requested_x000a__x000a_(Enter the amount of funding requested before admin fees are applied)" dataDxfId="9"/>
    <tableColumn id="7" name="Administrative Fee Eligible (Yes/No)_x000a__x000a_(Indicate if the Expenditure is subject to an administrative fee from your organization)" dataDxfId="8"/>
    <tableColumn id="8" name="Is this budget item for plastics work?  (Yes/No)_x000a__x000a_(indicate yes or no)" dataDxfId="7"/>
    <tableColumn id="9" name="Approximately what percentage (%) of budget line item resources are devoted to plastics work" dataDxfId="6"/>
    <tableColumn id="10" name="Administrative Fee_x000a__x000a_(This field is auto-calculated based on the value you entered in the administrative fee field and the funds being requested)" dataDxfId="5" dataCellStyle="Currency">
      <calculatedColumnFormula>(IF(G66="Yes",$E$7,0)*F66)</calculatedColumnFormula>
    </tableColumn>
    <tableColumn id="11" name="Plastics Admin Fee" dataDxfId="4" dataCellStyle="Currency">
      <calculatedColumnFormula>SUMIF(G66, "Yes", J66)*I66/100</calculatedColumnFormula>
    </tableColumn>
    <tableColumn id="12" name="Plastic subtotal (not including admin fee)" dataDxfId="3" dataCellStyle="Currency">
      <calculatedColumnFormula>SUM(I66/100*F66)</calculatedColumnFormula>
    </tableColumn>
    <tableColumn id="13" name="Subtotal_x000a__x000a_(This field is auto calculated and is the sum of the administrative fee field and the funds being requested)" dataDxfId="2" dataCellStyle="Currency">
      <calculatedColumnFormula>F66+J66</calculatedColumnFormula>
    </tableColumn>
    <tableColumn id="14" name="Recipients_x000a_(1, 2, 3)_x000a_(If more than one Project Leader, indicate who would be recipient of funds for this budget item)" dataDxfId="1"/>
    <tableColumn id="15" name="Recipient Affiliation" dataDxfId="0">
      <calculatedColumnFormula>IF($N66=$G$5, H$5, IF($N66=$G$6, $H$6, IF($N66=$G$7, $H$7, "Invalid Recipient")))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2" name="Append1" displayName="Append1" ref="A1:Q66" tableType="queryTable" totalsRowShown="0">
  <autoFilter ref="A1:Q66"/>
  <tableColumns count="17">
    <tableColumn id="52" uniqueName="52" name="Budget Line Item" queryTableFieldId="1"/>
    <tableColumn id="53" uniqueName="53" name="year" queryTableFieldId="2"/>
    <tableColumn id="54" uniqueName="54" name="project" queryTableFieldId="3"/>
    <tableColumn id="55" uniqueName="55" name="Class of Expenditures_x000a__x000a_(Choose a class of expenditure from the drop down list)_x000a__x000a_i.e. Profesional Fees and Services, Equipment and Facilities, Travel, COVID-19 costs, Other costs" queryTableFieldId="4"/>
    <tableColumn id="56" uniqueName="56" name="Details_x000a__x000a_(Enter details about the budget item and provide justification(s) as needed)" queryTableFieldId="5"/>
    <tableColumn id="57" uniqueName="57" name="Funds being requested_x000a__x000a_(Enter the amount of funding requested before admin fees are applied)" queryTableFieldId="6"/>
    <tableColumn id="58" uniqueName="58" name="Administrative Fee Eligible (Yes/No)_x000a__x000a_(Indicate if the Expenditure is subject to an administrative fee from your organization)" queryTableFieldId="7"/>
    <tableColumn id="59" uniqueName="59" name="Is this budget item for plastics work?  (Yes/No)_x000a__x000a_(indicate yes or no)" queryTableFieldId="8"/>
    <tableColumn id="60" uniqueName="60" name="Approximately what percentage (%) of budget line item resources are devoted to plastics work" queryTableFieldId="9"/>
    <tableColumn id="61" uniqueName="61" name="Administrative Fee_x000a__x000a_(This field is auto-calculated based on the value you entered in the administrative fee field and the funds being requested)" queryTableFieldId="10"/>
    <tableColumn id="62" uniqueName="62" name="Plastics Admin Fee" queryTableFieldId="11"/>
    <tableColumn id="63" uniqueName="63" name="Plastic subtotal (not including admin fee)" queryTableFieldId="12"/>
    <tableColumn id="64" uniqueName="64" name="Subtotal_x000a__x000a_(This field is auto calculated and is the sum of the administrative fee field and the funds being requested)" queryTableFieldId="13"/>
    <tableColumn id="65" uniqueName="65" name="Recipients_x000a_(1, 2, 3)_x000a_(If more than one Project Leader, indicate who would be recipient of funds for this budget item)" queryTableFieldId="14"/>
    <tableColumn id="66" uniqueName="66" name="Recipient Organization" queryTableFieldId="15"/>
    <tableColumn id="67" uniqueName="67" name="Vulnerability to ongoing COVID-19 related restrictions (ratings include: none, low, medium, high. Description of ratings is found in the CFP)" queryTableFieldId="16"/>
    <tableColumn id="68" uniqueName="68" name="Request Status" queryTableFieldId="1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82"/>
  <sheetViews>
    <sheetView showGridLines="0" zoomScale="40" zoomScaleNormal="40" workbookViewId="0">
      <selection activeCell="BP44" sqref="BP44"/>
    </sheetView>
  </sheetViews>
  <sheetFormatPr defaultRowHeight="15" x14ac:dyDescent="0.25"/>
  <cols>
    <col min="2" max="2" width="9.140625" customWidth="1"/>
  </cols>
  <sheetData>
    <row r="82" spans="29:29" x14ac:dyDescent="0.25">
      <c r="AC82" t="s">
        <v>116</v>
      </c>
    </row>
  </sheetData>
  <sheetProtection algorithmName="SHA-512" hashValue="az4miUgOphONnXq03Y7i5y/2R41mocTxiPwKUW9LgI2sgvsLHUinD0x0fUQfOgr1tQ3EVPNH+16V6gE9AIzvRw==" saltValue="+2TuU5rFEzSQzXlZ/qpUuQ==" spinCount="100000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="55" zoomScaleNormal="55" workbookViewId="0">
      <selection activeCell="S5" sqref="S5"/>
    </sheetView>
  </sheetViews>
  <sheetFormatPr defaultColWidth="9.140625" defaultRowHeight="15" x14ac:dyDescent="0.25"/>
  <cols>
    <col min="1" max="1" width="25.42578125" style="75" customWidth="1"/>
    <col min="2" max="3" width="9.140625" style="75" hidden="1" customWidth="1"/>
    <col min="4" max="4" width="46.140625" style="75" bestFit="1" customWidth="1"/>
    <col min="5" max="5" width="39.5703125" style="75" customWidth="1"/>
    <col min="6" max="6" width="36.42578125" style="189" customWidth="1"/>
    <col min="7" max="8" width="23.42578125" style="75" customWidth="1"/>
    <col min="9" max="9" width="29.140625" style="75" customWidth="1"/>
    <col min="10" max="10" width="26.85546875" style="75" customWidth="1"/>
    <col min="11" max="11" width="26.85546875" style="75" hidden="1" customWidth="1"/>
    <col min="12" max="12" width="9.5703125" style="75" hidden="1" customWidth="1"/>
    <col min="13" max="13" width="26.85546875" style="75" customWidth="1"/>
    <col min="14" max="14" width="28" style="75" customWidth="1"/>
    <col min="15" max="15" width="34" style="75" customWidth="1"/>
    <col min="16" max="16" width="16.42578125" style="75" customWidth="1"/>
    <col min="17" max="17" width="20.42578125" style="75" customWidth="1"/>
    <col min="18" max="16384" width="9.140625" style="75"/>
  </cols>
  <sheetData>
    <row r="1" spans="1:15" ht="54.75" customHeight="1" thickBot="1" x14ac:dyDescent="0.55000000000000004">
      <c r="A1" s="84"/>
      <c r="D1" s="198" t="s">
        <v>98</v>
      </c>
      <c r="E1" s="198"/>
      <c r="F1" s="198"/>
      <c r="G1" s="198"/>
      <c r="H1" s="85" t="s">
        <v>32</v>
      </c>
      <c r="I1" s="76" t="s">
        <v>69</v>
      </c>
      <c r="J1" s="83"/>
      <c r="K1" s="86"/>
      <c r="L1" s="86"/>
      <c r="M1" s="208" t="s">
        <v>73</v>
      </c>
    </row>
    <row r="2" spans="1:15" ht="15.75" customHeight="1" thickBot="1" x14ac:dyDescent="0.3">
      <c r="A2" s="84"/>
      <c r="D2" s="84"/>
      <c r="E2" s="84"/>
      <c r="F2" s="172"/>
      <c r="G2" s="84"/>
      <c r="H2" s="84"/>
      <c r="I2" s="31"/>
      <c r="J2" s="84"/>
      <c r="K2" s="84"/>
      <c r="L2" s="84"/>
      <c r="M2" s="209"/>
    </row>
    <row r="3" spans="1:15" ht="33" customHeight="1" thickBot="1" x14ac:dyDescent="0.3">
      <c r="A3" s="84"/>
      <c r="D3" s="30" t="s">
        <v>21</v>
      </c>
      <c r="E3" s="56"/>
      <c r="F3" s="201" t="s">
        <v>22</v>
      </c>
      <c r="G3" s="202"/>
      <c r="H3" s="203"/>
      <c r="I3" s="199" t="s">
        <v>23</v>
      </c>
      <c r="J3" s="83"/>
      <c r="K3" s="87"/>
      <c r="L3" s="87"/>
      <c r="M3" s="88" t="s">
        <v>72</v>
      </c>
    </row>
    <row r="4" spans="1:15" ht="29.25" customHeight="1" thickBot="1" x14ac:dyDescent="0.3">
      <c r="A4" s="84"/>
      <c r="D4" s="30" t="s">
        <v>24</v>
      </c>
      <c r="E4" s="56"/>
      <c r="F4" s="173"/>
      <c r="G4" s="93" t="s">
        <v>54</v>
      </c>
      <c r="H4" s="94" t="s">
        <v>55</v>
      </c>
      <c r="I4" s="200"/>
      <c r="J4" s="83"/>
      <c r="K4" s="89"/>
      <c r="L4" s="89"/>
      <c r="M4" s="90" t="s">
        <v>70</v>
      </c>
    </row>
    <row r="5" spans="1:15" ht="30" customHeight="1" thickBot="1" x14ac:dyDescent="0.3">
      <c r="A5" s="84"/>
      <c r="D5" s="30" t="s">
        <v>25</v>
      </c>
      <c r="E5" s="56"/>
      <c r="F5" s="174" t="s">
        <v>26</v>
      </c>
      <c r="G5" s="73" t="s">
        <v>68</v>
      </c>
      <c r="H5" s="58" t="s">
        <v>56</v>
      </c>
      <c r="I5" s="126">
        <f>'Budget Table 2 Summary'!C17</f>
        <v>0</v>
      </c>
      <c r="J5" s="83"/>
      <c r="K5" s="91"/>
      <c r="L5" s="91"/>
      <c r="M5" s="92" t="s">
        <v>71</v>
      </c>
    </row>
    <row r="6" spans="1:15" ht="15.75" customHeight="1" thickBot="1" x14ac:dyDescent="0.3">
      <c r="A6" s="84"/>
      <c r="D6" s="95"/>
      <c r="E6" s="31"/>
      <c r="F6" s="175" t="s">
        <v>27</v>
      </c>
      <c r="G6" s="73" t="s">
        <v>68</v>
      </c>
      <c r="H6" s="58" t="s">
        <v>56</v>
      </c>
      <c r="I6" s="127">
        <f>'Budget Table 2 Summary'!C27</f>
        <v>0</v>
      </c>
      <c r="K6" s="77"/>
      <c r="L6" s="77"/>
    </row>
    <row r="7" spans="1:15" ht="16.5" customHeight="1" thickBot="1" x14ac:dyDescent="0.3">
      <c r="A7" s="84"/>
      <c r="D7" s="96" t="s">
        <v>28</v>
      </c>
      <c r="E7" s="57"/>
      <c r="F7" s="176" t="s">
        <v>29</v>
      </c>
      <c r="G7" s="73" t="s">
        <v>68</v>
      </c>
      <c r="H7" s="58" t="s">
        <v>56</v>
      </c>
      <c r="I7" s="128">
        <f>'Budget Table 2 Summary'!C37</f>
        <v>0</v>
      </c>
      <c r="K7" s="77"/>
      <c r="L7" s="77"/>
    </row>
    <row r="8" spans="1:15" ht="16.5" thickBot="1" x14ac:dyDescent="0.3">
      <c r="A8" s="97"/>
      <c r="D8" s="98" t="s">
        <v>99</v>
      </c>
      <c r="E8" s="78">
        <f>SUM(M12:M31)</f>
        <v>0</v>
      </c>
      <c r="F8" s="177"/>
      <c r="G8" s="204" t="s">
        <v>30</v>
      </c>
      <c r="H8" s="205"/>
      <c r="I8" s="206"/>
      <c r="J8" s="206"/>
      <c r="K8" s="206"/>
      <c r="L8" s="206"/>
      <c r="M8" s="207"/>
    </row>
    <row r="9" spans="1:15" ht="16.5" customHeight="1" thickBot="1" x14ac:dyDescent="0.3">
      <c r="A9"/>
      <c r="D9" s="195" t="s">
        <v>100</v>
      </c>
      <c r="E9" s="196"/>
      <c r="F9" s="196"/>
      <c r="G9" s="196"/>
      <c r="H9" s="196"/>
      <c r="I9" s="196"/>
      <c r="J9" s="196"/>
      <c r="K9" s="196"/>
      <c r="L9" s="196"/>
      <c r="M9" s="197"/>
      <c r="N9" s="83"/>
      <c r="O9" s="83"/>
    </row>
    <row r="10" spans="1:15" ht="16.5" thickBot="1" x14ac:dyDescent="0.3">
      <c r="A10" s="99" t="s">
        <v>7</v>
      </c>
      <c r="B10" s="79" t="s">
        <v>48</v>
      </c>
      <c r="C10" s="80" t="s">
        <v>49</v>
      </c>
      <c r="D10" s="100" t="s">
        <v>8</v>
      </c>
      <c r="E10" s="101" t="s">
        <v>9</v>
      </c>
      <c r="F10" s="178" t="s">
        <v>10</v>
      </c>
      <c r="G10" s="72" t="s">
        <v>11</v>
      </c>
      <c r="H10" s="72" t="s">
        <v>12</v>
      </c>
      <c r="I10" s="72" t="s">
        <v>13</v>
      </c>
      <c r="J10" s="72" t="s">
        <v>14</v>
      </c>
      <c r="K10" s="72"/>
      <c r="L10" s="72"/>
      <c r="M10" s="72" t="s">
        <v>46</v>
      </c>
      <c r="N10" s="72" t="s">
        <v>57</v>
      </c>
      <c r="O10" s="72" t="s">
        <v>58</v>
      </c>
    </row>
    <row r="11" spans="1:15" ht="150.75" customHeight="1" thickBot="1" x14ac:dyDescent="0.3">
      <c r="A11" s="141" t="s">
        <v>31</v>
      </c>
      <c r="B11" s="142" t="s">
        <v>50</v>
      </c>
      <c r="C11" s="142" t="s">
        <v>51</v>
      </c>
      <c r="D11" s="143" t="s">
        <v>103</v>
      </c>
      <c r="E11" s="143" t="s">
        <v>80</v>
      </c>
      <c r="F11" s="179" t="s">
        <v>87</v>
      </c>
      <c r="G11" s="143" t="s">
        <v>81</v>
      </c>
      <c r="H11" s="143" t="s">
        <v>82</v>
      </c>
      <c r="I11" s="143" t="s">
        <v>61</v>
      </c>
      <c r="J11" s="143" t="s">
        <v>83</v>
      </c>
      <c r="K11" s="143" t="s">
        <v>64</v>
      </c>
      <c r="L11" s="143" t="s">
        <v>65</v>
      </c>
      <c r="M11" s="143" t="s">
        <v>84</v>
      </c>
      <c r="N11" s="143" t="s">
        <v>85</v>
      </c>
      <c r="O11" s="144" t="s">
        <v>97</v>
      </c>
    </row>
    <row r="12" spans="1:15" x14ac:dyDescent="0.25">
      <c r="A12" s="166">
        <v>23.01</v>
      </c>
      <c r="B12" s="81" t="s">
        <v>52</v>
      </c>
      <c r="C12" s="81" t="str">
        <f t="shared" ref="C12:C31" si="0">$I$1</f>
        <v>X-00</v>
      </c>
      <c r="D12" s="51"/>
      <c r="E12" s="35"/>
      <c r="F12" s="180"/>
      <c r="G12" s="59"/>
      <c r="H12" s="59"/>
      <c r="I12" s="36"/>
      <c r="J12" s="105">
        <f>(IF(G12="Yes",$E$7,0)*F12)</f>
        <v>0</v>
      </c>
      <c r="K12" s="106">
        <f t="shared" ref="K12:K20" si="1">SUMIF(G12, "Yes", J12)*I12/100</f>
        <v>0</v>
      </c>
      <c r="L12" s="105">
        <f t="shared" ref="L12:L20" si="2">SUM(I12/100*F12)</f>
        <v>0</v>
      </c>
      <c r="M12" s="107">
        <f t="shared" ref="M12:M20" si="3">F12+J12</f>
        <v>0</v>
      </c>
      <c r="N12" s="52"/>
      <c r="O12" s="74" t="str">
        <f>IF($N12=$G$5, H$5, IF($N12=$G$6, $H$6, IF($N12=$G$7, $H$7, "Invalid Recipient")))</f>
        <v>Invalid Recipient</v>
      </c>
    </row>
    <row r="13" spans="1:15" x14ac:dyDescent="0.25">
      <c r="A13" s="167">
        <f>A12+0.01</f>
        <v>23.020000000000003</v>
      </c>
      <c r="B13" s="82" t="s">
        <v>52</v>
      </c>
      <c r="C13" s="82" t="str">
        <f t="shared" si="0"/>
        <v>X-00</v>
      </c>
      <c r="D13" s="53"/>
      <c r="E13" s="32"/>
      <c r="F13" s="181"/>
      <c r="G13" s="60"/>
      <c r="H13" s="60"/>
      <c r="I13" s="33"/>
      <c r="J13" s="105">
        <f t="shared" ref="J13:J20" si="4">(IF(G13="Yes",$E$7,0)*F13)</f>
        <v>0</v>
      </c>
      <c r="K13" s="106">
        <f t="shared" si="1"/>
        <v>0</v>
      </c>
      <c r="L13" s="105">
        <f t="shared" si="2"/>
        <v>0</v>
      </c>
      <c r="M13" s="107">
        <f t="shared" si="3"/>
        <v>0</v>
      </c>
      <c r="N13" s="50"/>
      <c r="O13" s="74" t="str">
        <f t="shared" ref="O13:O31" si="5">IF($N13=$G$5, H$5, IF($N13=$G$6, $H$6, IF($N13=$G$7, $H$7, "Invalid Recipient")))</f>
        <v>Invalid Recipient</v>
      </c>
    </row>
    <row r="14" spans="1:15" x14ac:dyDescent="0.25">
      <c r="A14" s="167">
        <f t="shared" ref="A14:A32" si="6">A13+0.01</f>
        <v>23.030000000000005</v>
      </c>
      <c r="B14" s="82" t="s">
        <v>52</v>
      </c>
      <c r="C14" s="82" t="str">
        <f t="shared" si="0"/>
        <v>X-00</v>
      </c>
      <c r="D14" s="53"/>
      <c r="E14" s="32"/>
      <c r="F14" s="181"/>
      <c r="G14" s="60"/>
      <c r="H14" s="60"/>
      <c r="I14" s="33"/>
      <c r="J14" s="105">
        <f t="shared" si="4"/>
        <v>0</v>
      </c>
      <c r="K14" s="106">
        <f t="shared" si="1"/>
        <v>0</v>
      </c>
      <c r="L14" s="105">
        <f t="shared" si="2"/>
        <v>0</v>
      </c>
      <c r="M14" s="107">
        <f t="shared" si="3"/>
        <v>0</v>
      </c>
      <c r="N14" s="50"/>
      <c r="O14" s="74" t="str">
        <f t="shared" si="5"/>
        <v>Invalid Recipient</v>
      </c>
    </row>
    <row r="15" spans="1:15" x14ac:dyDescent="0.25">
      <c r="A15" s="167">
        <f t="shared" si="6"/>
        <v>23.040000000000006</v>
      </c>
      <c r="B15" s="82" t="s">
        <v>52</v>
      </c>
      <c r="C15" s="82" t="str">
        <f t="shared" si="0"/>
        <v>X-00</v>
      </c>
      <c r="D15" s="54"/>
      <c r="E15" s="32"/>
      <c r="F15" s="181"/>
      <c r="G15" s="60"/>
      <c r="H15" s="60"/>
      <c r="I15" s="33"/>
      <c r="J15" s="105">
        <f t="shared" si="4"/>
        <v>0</v>
      </c>
      <c r="K15" s="106">
        <f t="shared" si="1"/>
        <v>0</v>
      </c>
      <c r="L15" s="105">
        <f t="shared" si="2"/>
        <v>0</v>
      </c>
      <c r="M15" s="107">
        <f t="shared" si="3"/>
        <v>0</v>
      </c>
      <c r="N15" s="50"/>
      <c r="O15" s="74" t="str">
        <f t="shared" si="5"/>
        <v>Invalid Recipient</v>
      </c>
    </row>
    <row r="16" spans="1:15" x14ac:dyDescent="0.25">
      <c r="A16" s="167">
        <f t="shared" si="6"/>
        <v>23.050000000000008</v>
      </c>
      <c r="B16" s="82" t="s">
        <v>52</v>
      </c>
      <c r="C16" s="82" t="str">
        <f t="shared" si="0"/>
        <v>X-00</v>
      </c>
      <c r="D16" s="54"/>
      <c r="E16" s="32"/>
      <c r="F16" s="181"/>
      <c r="G16" s="60"/>
      <c r="H16" s="60"/>
      <c r="I16" s="33"/>
      <c r="J16" s="105">
        <f t="shared" si="4"/>
        <v>0</v>
      </c>
      <c r="K16" s="106">
        <f t="shared" si="1"/>
        <v>0</v>
      </c>
      <c r="L16" s="105">
        <f t="shared" si="2"/>
        <v>0</v>
      </c>
      <c r="M16" s="107">
        <f t="shared" si="3"/>
        <v>0</v>
      </c>
      <c r="N16" s="50"/>
      <c r="O16" s="74" t="str">
        <f t="shared" si="5"/>
        <v>Invalid Recipient</v>
      </c>
    </row>
    <row r="17" spans="1:15" x14ac:dyDescent="0.25">
      <c r="A17" s="167">
        <f t="shared" si="6"/>
        <v>23.060000000000009</v>
      </c>
      <c r="B17" s="82" t="s">
        <v>52</v>
      </c>
      <c r="C17" s="82" t="str">
        <f t="shared" si="0"/>
        <v>X-00</v>
      </c>
      <c r="D17" s="54"/>
      <c r="E17" s="32"/>
      <c r="F17" s="181"/>
      <c r="G17" s="60"/>
      <c r="H17" s="60"/>
      <c r="I17" s="33"/>
      <c r="J17" s="105">
        <f t="shared" si="4"/>
        <v>0</v>
      </c>
      <c r="K17" s="106">
        <f t="shared" si="1"/>
        <v>0</v>
      </c>
      <c r="L17" s="105">
        <f t="shared" si="2"/>
        <v>0</v>
      </c>
      <c r="M17" s="107">
        <f t="shared" si="3"/>
        <v>0</v>
      </c>
      <c r="N17" s="50"/>
      <c r="O17" s="74" t="str">
        <f t="shared" si="5"/>
        <v>Invalid Recipient</v>
      </c>
    </row>
    <row r="18" spans="1:15" x14ac:dyDescent="0.25">
      <c r="A18" s="167">
        <f t="shared" si="6"/>
        <v>23.070000000000011</v>
      </c>
      <c r="B18" s="82" t="s">
        <v>52</v>
      </c>
      <c r="C18" s="82" t="str">
        <f t="shared" si="0"/>
        <v>X-00</v>
      </c>
      <c r="D18" s="53"/>
      <c r="E18" s="32"/>
      <c r="F18" s="181"/>
      <c r="G18" s="60"/>
      <c r="H18" s="60"/>
      <c r="I18" s="33"/>
      <c r="J18" s="105">
        <f t="shared" si="4"/>
        <v>0</v>
      </c>
      <c r="K18" s="106">
        <f t="shared" si="1"/>
        <v>0</v>
      </c>
      <c r="L18" s="105">
        <f t="shared" si="2"/>
        <v>0</v>
      </c>
      <c r="M18" s="107">
        <f t="shared" si="3"/>
        <v>0</v>
      </c>
      <c r="N18" s="50"/>
      <c r="O18" s="74" t="str">
        <f t="shared" si="5"/>
        <v>Invalid Recipient</v>
      </c>
    </row>
    <row r="19" spans="1:15" x14ac:dyDescent="0.25">
      <c r="A19" s="167">
        <f t="shared" si="6"/>
        <v>23.080000000000013</v>
      </c>
      <c r="B19" s="82" t="s">
        <v>52</v>
      </c>
      <c r="C19" s="82" t="str">
        <f t="shared" si="0"/>
        <v>X-00</v>
      </c>
      <c r="D19" s="53"/>
      <c r="E19" s="32"/>
      <c r="F19" s="181"/>
      <c r="G19" s="61"/>
      <c r="H19" s="60"/>
      <c r="I19" s="33"/>
      <c r="J19" s="105">
        <f t="shared" si="4"/>
        <v>0</v>
      </c>
      <c r="K19" s="106">
        <f t="shared" si="1"/>
        <v>0</v>
      </c>
      <c r="L19" s="105">
        <f t="shared" si="2"/>
        <v>0</v>
      </c>
      <c r="M19" s="107">
        <f t="shared" si="3"/>
        <v>0</v>
      </c>
      <c r="N19" s="50"/>
      <c r="O19" s="74" t="str">
        <f t="shared" si="5"/>
        <v>Invalid Recipient</v>
      </c>
    </row>
    <row r="20" spans="1:15" x14ac:dyDescent="0.25">
      <c r="A20" s="167">
        <f t="shared" si="6"/>
        <v>23.090000000000014</v>
      </c>
      <c r="B20" s="82" t="s">
        <v>52</v>
      </c>
      <c r="C20" s="82" t="str">
        <f t="shared" si="0"/>
        <v>X-00</v>
      </c>
      <c r="D20" s="53"/>
      <c r="E20" s="32"/>
      <c r="F20" s="181"/>
      <c r="G20" s="61"/>
      <c r="H20" s="60"/>
      <c r="I20" s="33"/>
      <c r="J20" s="105">
        <f t="shared" si="4"/>
        <v>0</v>
      </c>
      <c r="K20" s="106">
        <f t="shared" si="1"/>
        <v>0</v>
      </c>
      <c r="L20" s="105">
        <f t="shared" si="2"/>
        <v>0</v>
      </c>
      <c r="M20" s="107">
        <f t="shared" si="3"/>
        <v>0</v>
      </c>
      <c r="N20" s="50"/>
      <c r="O20" s="74" t="str">
        <f t="shared" si="5"/>
        <v>Invalid Recipient</v>
      </c>
    </row>
    <row r="21" spans="1:15" x14ac:dyDescent="0.25">
      <c r="A21" s="167">
        <f t="shared" si="6"/>
        <v>23.100000000000016</v>
      </c>
      <c r="B21" s="82" t="s">
        <v>52</v>
      </c>
      <c r="C21" s="82" t="str">
        <f t="shared" si="0"/>
        <v>X-00</v>
      </c>
      <c r="D21" s="53"/>
      <c r="E21" s="32"/>
      <c r="F21" s="181"/>
      <c r="G21" s="61"/>
      <c r="H21" s="60"/>
      <c r="I21" s="33"/>
      <c r="J21" s="105">
        <f>(IF(G21="Yes",$E$7,0)*F21)</f>
        <v>0</v>
      </c>
      <c r="K21" s="106">
        <f t="shared" ref="K21:K31" si="7">SUMIF(G21, "Yes", J21)*I21/100</f>
        <v>0</v>
      </c>
      <c r="L21" s="105">
        <f t="shared" ref="L21:L31" si="8">SUM(I21/100*F21)</f>
        <v>0</v>
      </c>
      <c r="M21" s="107">
        <f t="shared" ref="M21:M31" si="9">F21+J21</f>
        <v>0</v>
      </c>
      <c r="N21" s="50"/>
      <c r="O21" s="74" t="str">
        <f t="shared" si="5"/>
        <v>Invalid Recipient</v>
      </c>
    </row>
    <row r="22" spans="1:15" x14ac:dyDescent="0.25">
      <c r="A22" s="167">
        <f t="shared" si="6"/>
        <v>23.110000000000017</v>
      </c>
      <c r="B22" s="82" t="s">
        <v>52</v>
      </c>
      <c r="C22" s="82" t="str">
        <f t="shared" si="0"/>
        <v>X-00</v>
      </c>
      <c r="D22" s="53"/>
      <c r="E22" s="32"/>
      <c r="F22" s="181"/>
      <c r="G22" s="61"/>
      <c r="H22" s="60"/>
      <c r="I22" s="33"/>
      <c r="J22" s="105">
        <f t="shared" ref="J22:J31" si="10">(IF(G22="Yes",$E$7,0)*F22)</f>
        <v>0</v>
      </c>
      <c r="K22" s="106">
        <f t="shared" si="7"/>
        <v>0</v>
      </c>
      <c r="L22" s="105">
        <f t="shared" si="8"/>
        <v>0</v>
      </c>
      <c r="M22" s="107">
        <f t="shared" si="9"/>
        <v>0</v>
      </c>
      <c r="N22" s="50"/>
      <c r="O22" s="74" t="str">
        <f t="shared" si="5"/>
        <v>Invalid Recipient</v>
      </c>
    </row>
    <row r="23" spans="1:15" x14ac:dyDescent="0.25">
      <c r="A23" s="167">
        <f t="shared" si="6"/>
        <v>23.120000000000019</v>
      </c>
      <c r="B23" s="82" t="s">
        <v>52</v>
      </c>
      <c r="C23" s="82" t="str">
        <f t="shared" si="0"/>
        <v>X-00</v>
      </c>
      <c r="D23" s="53"/>
      <c r="E23" s="34"/>
      <c r="F23" s="181"/>
      <c r="G23" s="61"/>
      <c r="H23" s="60"/>
      <c r="I23" s="33"/>
      <c r="J23" s="105">
        <f t="shared" si="10"/>
        <v>0</v>
      </c>
      <c r="K23" s="106">
        <f t="shared" si="7"/>
        <v>0</v>
      </c>
      <c r="L23" s="105">
        <f t="shared" si="8"/>
        <v>0</v>
      </c>
      <c r="M23" s="107">
        <f t="shared" si="9"/>
        <v>0</v>
      </c>
      <c r="N23" s="50"/>
      <c r="O23" s="74" t="str">
        <f t="shared" si="5"/>
        <v>Invalid Recipient</v>
      </c>
    </row>
    <row r="24" spans="1:15" x14ac:dyDescent="0.25">
      <c r="A24" s="167">
        <f t="shared" si="6"/>
        <v>23.13000000000002</v>
      </c>
      <c r="B24" s="82" t="s">
        <v>52</v>
      </c>
      <c r="C24" s="82" t="str">
        <f t="shared" si="0"/>
        <v>X-00</v>
      </c>
      <c r="D24" s="53"/>
      <c r="E24" s="34"/>
      <c r="F24" s="181"/>
      <c r="G24" s="61"/>
      <c r="H24" s="60"/>
      <c r="I24" s="33"/>
      <c r="J24" s="105">
        <f t="shared" si="10"/>
        <v>0</v>
      </c>
      <c r="K24" s="106">
        <f t="shared" si="7"/>
        <v>0</v>
      </c>
      <c r="L24" s="105">
        <f t="shared" si="8"/>
        <v>0</v>
      </c>
      <c r="M24" s="107">
        <f t="shared" si="9"/>
        <v>0</v>
      </c>
      <c r="N24" s="50"/>
      <c r="O24" s="74" t="str">
        <f t="shared" si="5"/>
        <v>Invalid Recipient</v>
      </c>
    </row>
    <row r="25" spans="1:15" x14ac:dyDescent="0.25">
      <c r="A25" s="167">
        <f t="shared" si="6"/>
        <v>23.140000000000022</v>
      </c>
      <c r="B25" s="82" t="s">
        <v>52</v>
      </c>
      <c r="C25" s="82" t="str">
        <f t="shared" si="0"/>
        <v>X-00</v>
      </c>
      <c r="D25" s="53"/>
      <c r="E25" s="34"/>
      <c r="F25" s="181"/>
      <c r="G25" s="61"/>
      <c r="H25" s="60"/>
      <c r="I25" s="33"/>
      <c r="J25" s="105">
        <f t="shared" si="10"/>
        <v>0</v>
      </c>
      <c r="K25" s="106">
        <f t="shared" si="7"/>
        <v>0</v>
      </c>
      <c r="L25" s="105">
        <f t="shared" si="8"/>
        <v>0</v>
      </c>
      <c r="M25" s="107">
        <f t="shared" si="9"/>
        <v>0</v>
      </c>
      <c r="N25" s="50"/>
      <c r="O25" s="74" t="str">
        <f t="shared" si="5"/>
        <v>Invalid Recipient</v>
      </c>
    </row>
    <row r="26" spans="1:15" x14ac:dyDescent="0.25">
      <c r="A26" s="167">
        <f t="shared" si="6"/>
        <v>23.150000000000023</v>
      </c>
      <c r="B26" s="82" t="s">
        <v>52</v>
      </c>
      <c r="C26" s="82" t="str">
        <f t="shared" si="0"/>
        <v>X-00</v>
      </c>
      <c r="D26" s="53"/>
      <c r="E26" s="32"/>
      <c r="F26" s="181"/>
      <c r="G26" s="61"/>
      <c r="H26" s="60"/>
      <c r="I26" s="33"/>
      <c r="J26" s="105">
        <f t="shared" si="10"/>
        <v>0</v>
      </c>
      <c r="K26" s="106">
        <f t="shared" si="7"/>
        <v>0</v>
      </c>
      <c r="L26" s="105">
        <f t="shared" si="8"/>
        <v>0</v>
      </c>
      <c r="M26" s="107">
        <f t="shared" si="9"/>
        <v>0</v>
      </c>
      <c r="N26" s="50"/>
      <c r="O26" s="74" t="str">
        <f t="shared" si="5"/>
        <v>Invalid Recipient</v>
      </c>
    </row>
    <row r="27" spans="1:15" x14ac:dyDescent="0.25">
      <c r="A27" s="167">
        <f t="shared" si="6"/>
        <v>23.160000000000025</v>
      </c>
      <c r="B27" s="82" t="s">
        <v>52</v>
      </c>
      <c r="C27" s="82" t="str">
        <f t="shared" si="0"/>
        <v>X-00</v>
      </c>
      <c r="D27" s="53"/>
      <c r="E27" s="34"/>
      <c r="F27" s="181"/>
      <c r="G27" s="61"/>
      <c r="H27" s="60"/>
      <c r="I27" s="33"/>
      <c r="J27" s="105">
        <f t="shared" si="10"/>
        <v>0</v>
      </c>
      <c r="K27" s="106">
        <f t="shared" si="7"/>
        <v>0</v>
      </c>
      <c r="L27" s="105">
        <f t="shared" si="8"/>
        <v>0</v>
      </c>
      <c r="M27" s="107">
        <f t="shared" si="9"/>
        <v>0</v>
      </c>
      <c r="N27" s="50"/>
      <c r="O27" s="74" t="str">
        <f t="shared" si="5"/>
        <v>Invalid Recipient</v>
      </c>
    </row>
    <row r="28" spans="1:15" x14ac:dyDescent="0.25">
      <c r="A28" s="167">
        <f t="shared" si="6"/>
        <v>23.170000000000027</v>
      </c>
      <c r="B28" s="82" t="s">
        <v>52</v>
      </c>
      <c r="C28" s="82" t="str">
        <f t="shared" si="0"/>
        <v>X-00</v>
      </c>
      <c r="D28" s="53"/>
      <c r="E28" s="32"/>
      <c r="F28" s="181"/>
      <c r="G28" s="61"/>
      <c r="H28" s="60"/>
      <c r="I28" s="33"/>
      <c r="J28" s="105">
        <f t="shared" si="10"/>
        <v>0</v>
      </c>
      <c r="K28" s="106">
        <f t="shared" si="7"/>
        <v>0</v>
      </c>
      <c r="L28" s="105">
        <f t="shared" si="8"/>
        <v>0</v>
      </c>
      <c r="M28" s="107">
        <f t="shared" si="9"/>
        <v>0</v>
      </c>
      <c r="N28" s="50"/>
      <c r="O28" s="74" t="str">
        <f t="shared" si="5"/>
        <v>Invalid Recipient</v>
      </c>
    </row>
    <row r="29" spans="1:15" x14ac:dyDescent="0.25">
      <c r="A29" s="167">
        <f t="shared" si="6"/>
        <v>23.180000000000028</v>
      </c>
      <c r="B29" s="82" t="s">
        <v>52</v>
      </c>
      <c r="C29" s="82" t="str">
        <f t="shared" si="0"/>
        <v>X-00</v>
      </c>
      <c r="D29" s="53"/>
      <c r="E29" s="32"/>
      <c r="F29" s="181"/>
      <c r="G29" s="61"/>
      <c r="H29" s="60"/>
      <c r="I29" s="33"/>
      <c r="J29" s="105">
        <f t="shared" si="10"/>
        <v>0</v>
      </c>
      <c r="K29" s="106">
        <f t="shared" si="7"/>
        <v>0</v>
      </c>
      <c r="L29" s="105">
        <f t="shared" si="8"/>
        <v>0</v>
      </c>
      <c r="M29" s="107">
        <f t="shared" si="9"/>
        <v>0</v>
      </c>
      <c r="N29" s="50"/>
      <c r="O29" s="74" t="str">
        <f t="shared" si="5"/>
        <v>Invalid Recipient</v>
      </c>
    </row>
    <row r="30" spans="1:15" x14ac:dyDescent="0.25">
      <c r="A30" s="167">
        <f t="shared" si="6"/>
        <v>23.19000000000003</v>
      </c>
      <c r="B30" s="82" t="s">
        <v>52</v>
      </c>
      <c r="C30" s="82" t="str">
        <f t="shared" si="0"/>
        <v>X-00</v>
      </c>
      <c r="D30" s="53"/>
      <c r="E30" s="34"/>
      <c r="F30" s="181"/>
      <c r="G30" s="61"/>
      <c r="H30" s="60"/>
      <c r="I30" s="33"/>
      <c r="J30" s="105">
        <f t="shared" si="10"/>
        <v>0</v>
      </c>
      <c r="K30" s="106">
        <f t="shared" si="7"/>
        <v>0</v>
      </c>
      <c r="L30" s="105">
        <f t="shared" si="8"/>
        <v>0</v>
      </c>
      <c r="M30" s="107">
        <f t="shared" si="9"/>
        <v>0</v>
      </c>
      <c r="N30" s="50"/>
      <c r="O30" s="74" t="str">
        <f t="shared" si="5"/>
        <v>Invalid Recipient</v>
      </c>
    </row>
    <row r="31" spans="1:15" x14ac:dyDescent="0.25">
      <c r="A31" s="167">
        <f t="shared" si="6"/>
        <v>23.200000000000031</v>
      </c>
      <c r="B31" s="82" t="s">
        <v>52</v>
      </c>
      <c r="C31" s="82" t="str">
        <f t="shared" si="0"/>
        <v>X-00</v>
      </c>
      <c r="D31" s="131"/>
      <c r="E31" s="132"/>
      <c r="F31" s="182"/>
      <c r="G31" s="133"/>
      <c r="H31" s="134"/>
      <c r="I31" s="135"/>
      <c r="J31" s="136">
        <f t="shared" si="10"/>
        <v>0</v>
      </c>
      <c r="K31" s="137">
        <f t="shared" si="7"/>
        <v>0</v>
      </c>
      <c r="L31" s="136">
        <f t="shared" si="8"/>
        <v>0</v>
      </c>
      <c r="M31" s="138">
        <f t="shared" si="9"/>
        <v>0</v>
      </c>
      <c r="N31" s="139"/>
      <c r="O31" s="140" t="str">
        <f t="shared" si="5"/>
        <v>Invalid Recipient</v>
      </c>
    </row>
    <row r="32" spans="1:15" x14ac:dyDescent="0.25">
      <c r="A32" s="167">
        <f t="shared" si="6"/>
        <v>23.210000000000033</v>
      </c>
      <c r="B32" s="168"/>
      <c r="C32" s="82" t="str">
        <f>$I$1</f>
        <v>X-00</v>
      </c>
      <c r="D32" s="131"/>
      <c r="E32" s="132"/>
      <c r="F32" s="182"/>
      <c r="G32" s="133"/>
      <c r="H32" s="134"/>
      <c r="I32" s="135"/>
      <c r="J32" s="136">
        <f>(IF(G32="Yes",$E$7,0)*F32)</f>
        <v>0</v>
      </c>
      <c r="K32" s="137">
        <f>SUMIF(G32, "Yes", J32)*I32/100</f>
        <v>0</v>
      </c>
      <c r="L32" s="136">
        <f>SUM(I32/100*F32)</f>
        <v>0</v>
      </c>
      <c r="M32" s="138">
        <f>F32+J32</f>
        <v>0</v>
      </c>
      <c r="N32" s="139"/>
      <c r="O32" s="146" t="str">
        <f>IF($N32=$G$5, H$5, IF($N32=$G$6, $H$6, IF($N32=$G$7, $H$7, "Invalid Recipient")))</f>
        <v>Invalid Recipient</v>
      </c>
    </row>
    <row r="33" spans="1:16" ht="15.75" thickBot="1" x14ac:dyDescent="0.3">
      <c r="A33" s="148"/>
      <c r="B33" s="149"/>
      <c r="C33" s="149"/>
      <c r="D33" s="150"/>
      <c r="E33" s="151"/>
      <c r="F33" s="183"/>
      <c r="G33" s="152"/>
      <c r="H33" s="153"/>
      <c r="I33" s="153"/>
      <c r="J33" s="154"/>
      <c r="K33" s="154"/>
      <c r="L33" s="154"/>
      <c r="M33" s="154"/>
      <c r="N33" s="77"/>
      <c r="O33" s="91"/>
    </row>
    <row r="34" spans="1:16" ht="15.75" thickBot="1" x14ac:dyDescent="0.3">
      <c r="A34" s="84"/>
      <c r="D34" s="84"/>
      <c r="E34" s="84"/>
      <c r="F34" s="172"/>
      <c r="G34" s="84"/>
      <c r="H34" s="108" t="str">
        <f>$G$5</f>
        <v>Enter name</v>
      </c>
      <c r="I34" s="108" t="str">
        <f>$G$6</f>
        <v>Enter name</v>
      </c>
      <c r="J34" s="108" t="str">
        <f>$G$7</f>
        <v>Enter name</v>
      </c>
      <c r="K34" s="87"/>
      <c r="L34" s="87"/>
      <c r="M34" s="87"/>
      <c r="N34" s="83"/>
      <c r="O34" s="83"/>
    </row>
    <row r="35" spans="1:16" ht="16.5" thickBot="1" x14ac:dyDescent="0.3">
      <c r="A35" s="84"/>
      <c r="D35" s="109" t="s">
        <v>75</v>
      </c>
      <c r="E35" s="171">
        <f>SUM(M39:M59)</f>
        <v>0</v>
      </c>
      <c r="F35" s="172"/>
      <c r="G35" s="111" t="s">
        <v>33</v>
      </c>
      <c r="H35" s="112">
        <f>SUMIF($N$39:$N$59, $G5, $M$39:$M$59)</f>
        <v>0</v>
      </c>
      <c r="I35" s="112">
        <f>SUMIF($N$39:$N$59, $G6, $M$39:$M$59)</f>
        <v>0</v>
      </c>
      <c r="J35" s="112">
        <f>SUMIF($N$39:$N$59, $G7, $M$39:$M$59)</f>
        <v>0</v>
      </c>
      <c r="K35" s="113"/>
      <c r="L35" s="113"/>
      <c r="M35" s="83"/>
      <c r="N35" s="83"/>
      <c r="O35" s="83"/>
    </row>
    <row r="36" spans="1:16" ht="16.5" customHeight="1" thickBot="1" x14ac:dyDescent="0.3">
      <c r="A36"/>
      <c r="D36" s="195" t="s">
        <v>101</v>
      </c>
      <c r="E36" s="196"/>
      <c r="F36" s="196"/>
      <c r="G36" s="196"/>
      <c r="H36" s="196"/>
      <c r="I36" s="196"/>
      <c r="J36" s="196"/>
      <c r="K36" s="196"/>
      <c r="L36" s="196"/>
      <c r="M36" s="197"/>
      <c r="N36" s="83"/>
      <c r="O36" s="83"/>
    </row>
    <row r="37" spans="1:16" ht="16.5" thickBot="1" x14ac:dyDescent="0.3">
      <c r="A37" s="99" t="s">
        <v>7</v>
      </c>
      <c r="B37" s="79" t="s">
        <v>48</v>
      </c>
      <c r="C37" s="80" t="s">
        <v>49</v>
      </c>
      <c r="D37" s="100" t="s">
        <v>8</v>
      </c>
      <c r="E37" s="101" t="s">
        <v>9</v>
      </c>
      <c r="F37" s="178" t="s">
        <v>10</v>
      </c>
      <c r="G37" s="72" t="s">
        <v>11</v>
      </c>
      <c r="H37" s="72" t="s">
        <v>12</v>
      </c>
      <c r="I37" s="72" t="s">
        <v>13</v>
      </c>
      <c r="J37" s="72" t="s">
        <v>14</v>
      </c>
      <c r="K37" s="72"/>
      <c r="L37" s="72"/>
      <c r="M37" s="72" t="s">
        <v>46</v>
      </c>
      <c r="N37" s="72" t="s">
        <v>57</v>
      </c>
      <c r="O37" s="72" t="s">
        <v>58</v>
      </c>
    </row>
    <row r="38" spans="1:16" ht="165.75" customHeight="1" thickBot="1" x14ac:dyDescent="0.3">
      <c r="A38" s="141" t="s">
        <v>31</v>
      </c>
      <c r="B38" s="142" t="s">
        <v>50</v>
      </c>
      <c r="C38" s="142" t="s">
        <v>51</v>
      </c>
      <c r="D38" s="143" t="s">
        <v>103</v>
      </c>
      <c r="E38" s="143" t="s">
        <v>80</v>
      </c>
      <c r="F38" s="179" t="s">
        <v>87</v>
      </c>
      <c r="G38" s="143" t="s">
        <v>81</v>
      </c>
      <c r="H38" s="143" t="s">
        <v>82</v>
      </c>
      <c r="I38" s="143" t="s">
        <v>61</v>
      </c>
      <c r="J38" s="143" t="s">
        <v>83</v>
      </c>
      <c r="K38" s="143" t="s">
        <v>64</v>
      </c>
      <c r="L38" s="143" t="s">
        <v>65</v>
      </c>
      <c r="M38" s="143" t="s">
        <v>84</v>
      </c>
      <c r="N38" s="143" t="s">
        <v>85</v>
      </c>
      <c r="O38" s="144" t="s">
        <v>97</v>
      </c>
      <c r="P38" s="83"/>
    </row>
    <row r="39" spans="1:16" x14ac:dyDescent="0.25">
      <c r="A39" s="129">
        <v>24.01</v>
      </c>
      <c r="B39" s="81" t="s">
        <v>53</v>
      </c>
      <c r="C39" s="81" t="str">
        <f t="shared" ref="C39:C58" si="11">$I$1</f>
        <v>X-00</v>
      </c>
      <c r="D39" s="51"/>
      <c r="E39" s="35"/>
      <c r="F39" s="184"/>
      <c r="G39" s="59"/>
      <c r="H39" s="59"/>
      <c r="I39" s="36"/>
      <c r="J39" s="114">
        <f t="shared" ref="J39:J58" si="12">(IF(G39="Yes",$E$7,0)*F39)</f>
        <v>0</v>
      </c>
      <c r="K39" s="103">
        <f>SUMIF(G39, "Yes", J39)*I39/100</f>
        <v>0</v>
      </c>
      <c r="L39" s="102">
        <f>SUM(I39/100*F39)</f>
        <v>0</v>
      </c>
      <c r="M39" s="104">
        <f t="shared" ref="M39:M58" si="13">F39+J39</f>
        <v>0</v>
      </c>
      <c r="N39" s="52"/>
      <c r="O39" s="74" t="str">
        <f>IF($N39=$G$5, H$5, IF($N39=$G$6, $H$6, IF($N39=$G$7, $H$7, "Invalid Recipient")))</f>
        <v>Invalid Recipient</v>
      </c>
    </row>
    <row r="40" spans="1:16" x14ac:dyDescent="0.25">
      <c r="A40" s="130">
        <f>A39+0.01</f>
        <v>24.020000000000003</v>
      </c>
      <c r="B40" s="82" t="s">
        <v>53</v>
      </c>
      <c r="C40" s="82" t="str">
        <f t="shared" si="11"/>
        <v>X-00</v>
      </c>
      <c r="D40" s="53"/>
      <c r="E40" s="32"/>
      <c r="F40" s="185"/>
      <c r="G40" s="60"/>
      <c r="H40" s="60"/>
      <c r="I40" s="33"/>
      <c r="J40" s="115">
        <f t="shared" si="12"/>
        <v>0</v>
      </c>
      <c r="K40" s="106">
        <f t="shared" ref="K40:K58" si="14">SUMIF(G40, "Yes", J40)*I40/100</f>
        <v>0</v>
      </c>
      <c r="L40" s="105">
        <f>SUM(I40/100*F40)</f>
        <v>0</v>
      </c>
      <c r="M40" s="107">
        <f t="shared" si="13"/>
        <v>0</v>
      </c>
      <c r="N40" s="50"/>
      <c r="O40" s="74" t="str">
        <f t="shared" ref="O40:O58" si="15">IF($N40=$G$5, H$5, IF($N40=$G$6, $H$6, IF($N40=$G$7, $H$7, "Invalid Recipient")))</f>
        <v>Invalid Recipient</v>
      </c>
    </row>
    <row r="41" spans="1:16" x14ac:dyDescent="0.25">
      <c r="A41" s="130">
        <f t="shared" ref="A41:A59" si="16">A40+0.01</f>
        <v>24.030000000000005</v>
      </c>
      <c r="B41" s="82" t="s">
        <v>53</v>
      </c>
      <c r="C41" s="82" t="str">
        <f t="shared" si="11"/>
        <v>X-00</v>
      </c>
      <c r="D41" s="53"/>
      <c r="E41" s="32"/>
      <c r="F41" s="185"/>
      <c r="G41" s="60"/>
      <c r="H41" s="60"/>
      <c r="I41" s="33"/>
      <c r="J41" s="115">
        <f t="shared" si="12"/>
        <v>0</v>
      </c>
      <c r="K41" s="106">
        <f t="shared" si="14"/>
        <v>0</v>
      </c>
      <c r="L41" s="105">
        <f t="shared" ref="L41:L58" si="17">SUM(I41/100*F41)</f>
        <v>0</v>
      </c>
      <c r="M41" s="107">
        <f t="shared" si="13"/>
        <v>0</v>
      </c>
      <c r="N41" s="50"/>
      <c r="O41" s="74" t="str">
        <f t="shared" si="15"/>
        <v>Invalid Recipient</v>
      </c>
    </row>
    <row r="42" spans="1:16" x14ac:dyDescent="0.25">
      <c r="A42" s="130">
        <f t="shared" si="16"/>
        <v>24.040000000000006</v>
      </c>
      <c r="B42" s="82" t="s">
        <v>53</v>
      </c>
      <c r="C42" s="82" t="str">
        <f t="shared" si="11"/>
        <v>X-00</v>
      </c>
      <c r="D42" s="54"/>
      <c r="E42" s="32"/>
      <c r="F42" s="185"/>
      <c r="G42" s="60"/>
      <c r="H42" s="60"/>
      <c r="I42" s="33"/>
      <c r="J42" s="115">
        <f t="shared" si="12"/>
        <v>0</v>
      </c>
      <c r="K42" s="106">
        <f t="shared" si="14"/>
        <v>0</v>
      </c>
      <c r="L42" s="105">
        <f t="shared" si="17"/>
        <v>0</v>
      </c>
      <c r="M42" s="107">
        <f t="shared" si="13"/>
        <v>0</v>
      </c>
      <c r="N42" s="50"/>
      <c r="O42" s="74" t="str">
        <f t="shared" si="15"/>
        <v>Invalid Recipient</v>
      </c>
    </row>
    <row r="43" spans="1:16" x14ac:dyDescent="0.25">
      <c r="A43" s="130">
        <f t="shared" si="16"/>
        <v>24.050000000000008</v>
      </c>
      <c r="B43" s="82" t="s">
        <v>53</v>
      </c>
      <c r="C43" s="82" t="str">
        <f t="shared" si="11"/>
        <v>X-00</v>
      </c>
      <c r="D43" s="54"/>
      <c r="E43" s="32"/>
      <c r="F43" s="185"/>
      <c r="G43" s="60"/>
      <c r="H43" s="60"/>
      <c r="I43" s="33"/>
      <c r="J43" s="115">
        <f t="shared" si="12"/>
        <v>0</v>
      </c>
      <c r="K43" s="106">
        <f t="shared" si="14"/>
        <v>0</v>
      </c>
      <c r="L43" s="105">
        <f t="shared" si="17"/>
        <v>0</v>
      </c>
      <c r="M43" s="107">
        <f t="shared" si="13"/>
        <v>0</v>
      </c>
      <c r="N43" s="50"/>
      <c r="O43" s="74" t="str">
        <f t="shared" si="15"/>
        <v>Invalid Recipient</v>
      </c>
    </row>
    <row r="44" spans="1:16" x14ac:dyDescent="0.25">
      <c r="A44" s="130">
        <f t="shared" si="16"/>
        <v>24.060000000000009</v>
      </c>
      <c r="B44" s="82" t="s">
        <v>53</v>
      </c>
      <c r="C44" s="82" t="str">
        <f t="shared" si="11"/>
        <v>X-00</v>
      </c>
      <c r="D44" s="54"/>
      <c r="E44" s="32"/>
      <c r="F44" s="185"/>
      <c r="G44" s="60"/>
      <c r="H44" s="60"/>
      <c r="I44" s="33"/>
      <c r="J44" s="115">
        <f t="shared" si="12"/>
        <v>0</v>
      </c>
      <c r="K44" s="106">
        <f t="shared" si="14"/>
        <v>0</v>
      </c>
      <c r="L44" s="105">
        <f t="shared" si="17"/>
        <v>0</v>
      </c>
      <c r="M44" s="107">
        <f t="shared" si="13"/>
        <v>0</v>
      </c>
      <c r="N44" s="50"/>
      <c r="O44" s="74" t="str">
        <f t="shared" si="15"/>
        <v>Invalid Recipient</v>
      </c>
    </row>
    <row r="45" spans="1:16" x14ac:dyDescent="0.25">
      <c r="A45" s="130">
        <f t="shared" si="16"/>
        <v>24.070000000000011</v>
      </c>
      <c r="B45" s="82" t="s">
        <v>53</v>
      </c>
      <c r="C45" s="82" t="str">
        <f t="shared" si="11"/>
        <v>X-00</v>
      </c>
      <c r="D45" s="53"/>
      <c r="E45" s="32"/>
      <c r="F45" s="185"/>
      <c r="G45" s="60"/>
      <c r="H45" s="60"/>
      <c r="I45" s="33"/>
      <c r="J45" s="115">
        <f t="shared" si="12"/>
        <v>0</v>
      </c>
      <c r="K45" s="106">
        <f t="shared" si="14"/>
        <v>0</v>
      </c>
      <c r="L45" s="105">
        <f t="shared" si="17"/>
        <v>0</v>
      </c>
      <c r="M45" s="107">
        <f t="shared" si="13"/>
        <v>0</v>
      </c>
      <c r="N45" s="50"/>
      <c r="O45" s="74" t="str">
        <f t="shared" si="15"/>
        <v>Invalid Recipient</v>
      </c>
    </row>
    <row r="46" spans="1:16" x14ac:dyDescent="0.25">
      <c r="A46" s="130">
        <f t="shared" si="16"/>
        <v>24.080000000000013</v>
      </c>
      <c r="B46" s="82" t="s">
        <v>53</v>
      </c>
      <c r="C46" s="82" t="str">
        <f t="shared" si="11"/>
        <v>X-00</v>
      </c>
      <c r="D46" s="53"/>
      <c r="E46" s="32"/>
      <c r="F46" s="185"/>
      <c r="G46" s="60"/>
      <c r="H46" s="60"/>
      <c r="I46" s="33"/>
      <c r="J46" s="115">
        <f t="shared" si="12"/>
        <v>0</v>
      </c>
      <c r="K46" s="106">
        <f t="shared" si="14"/>
        <v>0</v>
      </c>
      <c r="L46" s="105">
        <f t="shared" si="17"/>
        <v>0</v>
      </c>
      <c r="M46" s="107">
        <f t="shared" si="13"/>
        <v>0</v>
      </c>
      <c r="N46" s="50"/>
      <c r="O46" s="74" t="str">
        <f t="shared" si="15"/>
        <v>Invalid Recipient</v>
      </c>
    </row>
    <row r="47" spans="1:16" x14ac:dyDescent="0.25">
      <c r="A47" s="130">
        <f t="shared" si="16"/>
        <v>24.090000000000014</v>
      </c>
      <c r="B47" s="82" t="s">
        <v>53</v>
      </c>
      <c r="C47" s="82" t="str">
        <f t="shared" si="11"/>
        <v>X-00</v>
      </c>
      <c r="D47" s="53"/>
      <c r="E47" s="32"/>
      <c r="F47" s="185"/>
      <c r="G47" s="60"/>
      <c r="H47" s="60"/>
      <c r="I47" s="33"/>
      <c r="J47" s="115">
        <f t="shared" si="12"/>
        <v>0</v>
      </c>
      <c r="K47" s="106">
        <f t="shared" si="14"/>
        <v>0</v>
      </c>
      <c r="L47" s="105">
        <f t="shared" si="17"/>
        <v>0</v>
      </c>
      <c r="M47" s="107">
        <f t="shared" si="13"/>
        <v>0</v>
      </c>
      <c r="N47" s="50"/>
      <c r="O47" s="74" t="str">
        <f t="shared" si="15"/>
        <v>Invalid Recipient</v>
      </c>
    </row>
    <row r="48" spans="1:16" x14ac:dyDescent="0.25">
      <c r="A48" s="130">
        <f t="shared" si="16"/>
        <v>24.100000000000016</v>
      </c>
      <c r="B48" s="82" t="s">
        <v>53</v>
      </c>
      <c r="C48" s="82" t="str">
        <f t="shared" si="11"/>
        <v>X-00</v>
      </c>
      <c r="D48" s="53"/>
      <c r="E48" s="32"/>
      <c r="F48" s="185"/>
      <c r="G48" s="60"/>
      <c r="H48" s="60"/>
      <c r="I48" s="33"/>
      <c r="J48" s="115">
        <f t="shared" si="12"/>
        <v>0</v>
      </c>
      <c r="K48" s="106">
        <f t="shared" si="14"/>
        <v>0</v>
      </c>
      <c r="L48" s="105">
        <f t="shared" si="17"/>
        <v>0</v>
      </c>
      <c r="M48" s="107">
        <f t="shared" si="13"/>
        <v>0</v>
      </c>
      <c r="N48" s="50"/>
      <c r="O48" s="74" t="str">
        <f t="shared" si="15"/>
        <v>Invalid Recipient</v>
      </c>
    </row>
    <row r="49" spans="1:15" x14ac:dyDescent="0.25">
      <c r="A49" s="130">
        <f t="shared" si="16"/>
        <v>24.110000000000017</v>
      </c>
      <c r="B49" s="82" t="s">
        <v>53</v>
      </c>
      <c r="C49" s="82" t="str">
        <f t="shared" si="11"/>
        <v>X-00</v>
      </c>
      <c r="D49" s="53"/>
      <c r="E49" s="32"/>
      <c r="F49" s="185"/>
      <c r="G49" s="60"/>
      <c r="H49" s="60"/>
      <c r="I49" s="33"/>
      <c r="J49" s="115">
        <f t="shared" si="12"/>
        <v>0</v>
      </c>
      <c r="K49" s="106">
        <f t="shared" si="14"/>
        <v>0</v>
      </c>
      <c r="L49" s="105">
        <f t="shared" si="17"/>
        <v>0</v>
      </c>
      <c r="M49" s="107">
        <f t="shared" si="13"/>
        <v>0</v>
      </c>
      <c r="N49" s="50"/>
      <c r="O49" s="74" t="str">
        <f t="shared" si="15"/>
        <v>Invalid Recipient</v>
      </c>
    </row>
    <row r="50" spans="1:15" x14ac:dyDescent="0.25">
      <c r="A50" s="130">
        <f t="shared" si="16"/>
        <v>24.120000000000019</v>
      </c>
      <c r="B50" s="82" t="s">
        <v>53</v>
      </c>
      <c r="C50" s="82" t="str">
        <f t="shared" si="11"/>
        <v>X-00</v>
      </c>
      <c r="D50" s="53"/>
      <c r="E50" s="34"/>
      <c r="F50" s="185"/>
      <c r="G50" s="60"/>
      <c r="H50" s="60"/>
      <c r="I50" s="33"/>
      <c r="J50" s="115">
        <f t="shared" si="12"/>
        <v>0</v>
      </c>
      <c r="K50" s="106">
        <f t="shared" si="14"/>
        <v>0</v>
      </c>
      <c r="L50" s="105">
        <f t="shared" si="17"/>
        <v>0</v>
      </c>
      <c r="M50" s="107">
        <f t="shared" si="13"/>
        <v>0</v>
      </c>
      <c r="N50" s="50"/>
      <c r="O50" s="74" t="str">
        <f t="shared" si="15"/>
        <v>Invalid Recipient</v>
      </c>
    </row>
    <row r="51" spans="1:15" x14ac:dyDescent="0.25">
      <c r="A51" s="130">
        <f t="shared" si="16"/>
        <v>24.13000000000002</v>
      </c>
      <c r="B51" s="82" t="s">
        <v>53</v>
      </c>
      <c r="C51" s="82" t="str">
        <f t="shared" si="11"/>
        <v>X-00</v>
      </c>
      <c r="D51" s="53"/>
      <c r="E51" s="34"/>
      <c r="F51" s="185"/>
      <c r="G51" s="60"/>
      <c r="H51" s="60"/>
      <c r="I51" s="33"/>
      <c r="J51" s="115">
        <f t="shared" si="12"/>
        <v>0</v>
      </c>
      <c r="K51" s="106">
        <f t="shared" si="14"/>
        <v>0</v>
      </c>
      <c r="L51" s="105">
        <f t="shared" si="17"/>
        <v>0</v>
      </c>
      <c r="M51" s="107">
        <f t="shared" si="13"/>
        <v>0</v>
      </c>
      <c r="N51" s="50"/>
      <c r="O51" s="74" t="str">
        <f t="shared" si="15"/>
        <v>Invalid Recipient</v>
      </c>
    </row>
    <row r="52" spans="1:15" x14ac:dyDescent="0.25">
      <c r="A52" s="130">
        <f t="shared" si="16"/>
        <v>24.140000000000022</v>
      </c>
      <c r="B52" s="82" t="s">
        <v>53</v>
      </c>
      <c r="C52" s="82" t="str">
        <f t="shared" si="11"/>
        <v>X-00</v>
      </c>
      <c r="D52" s="53"/>
      <c r="E52" s="34"/>
      <c r="F52" s="185"/>
      <c r="G52" s="60"/>
      <c r="H52" s="60"/>
      <c r="I52" s="33"/>
      <c r="J52" s="115">
        <f t="shared" si="12"/>
        <v>0</v>
      </c>
      <c r="K52" s="106">
        <f t="shared" si="14"/>
        <v>0</v>
      </c>
      <c r="L52" s="105">
        <f t="shared" si="17"/>
        <v>0</v>
      </c>
      <c r="M52" s="107">
        <f t="shared" si="13"/>
        <v>0</v>
      </c>
      <c r="N52" s="50"/>
      <c r="O52" s="74" t="str">
        <f t="shared" si="15"/>
        <v>Invalid Recipient</v>
      </c>
    </row>
    <row r="53" spans="1:15" x14ac:dyDescent="0.25">
      <c r="A53" s="130">
        <f t="shared" si="16"/>
        <v>24.150000000000023</v>
      </c>
      <c r="B53" s="82" t="s">
        <v>53</v>
      </c>
      <c r="C53" s="82" t="str">
        <f t="shared" si="11"/>
        <v>X-00</v>
      </c>
      <c r="D53" s="53"/>
      <c r="E53" s="32"/>
      <c r="F53" s="185"/>
      <c r="G53" s="60"/>
      <c r="H53" s="60"/>
      <c r="I53" s="33"/>
      <c r="J53" s="115">
        <f t="shared" si="12"/>
        <v>0</v>
      </c>
      <c r="K53" s="106">
        <f t="shared" si="14"/>
        <v>0</v>
      </c>
      <c r="L53" s="105">
        <f t="shared" si="17"/>
        <v>0</v>
      </c>
      <c r="M53" s="107">
        <f t="shared" si="13"/>
        <v>0</v>
      </c>
      <c r="N53" s="50"/>
      <c r="O53" s="74" t="str">
        <f t="shared" si="15"/>
        <v>Invalid Recipient</v>
      </c>
    </row>
    <row r="54" spans="1:15" x14ac:dyDescent="0.25">
      <c r="A54" s="130">
        <f t="shared" si="16"/>
        <v>24.160000000000025</v>
      </c>
      <c r="B54" s="82" t="s">
        <v>53</v>
      </c>
      <c r="C54" s="82" t="str">
        <f t="shared" si="11"/>
        <v>X-00</v>
      </c>
      <c r="D54" s="53"/>
      <c r="E54" s="34"/>
      <c r="F54" s="185"/>
      <c r="G54" s="60"/>
      <c r="H54" s="60"/>
      <c r="I54" s="33"/>
      <c r="J54" s="115">
        <f t="shared" si="12"/>
        <v>0</v>
      </c>
      <c r="K54" s="106">
        <f t="shared" si="14"/>
        <v>0</v>
      </c>
      <c r="L54" s="105">
        <f t="shared" si="17"/>
        <v>0</v>
      </c>
      <c r="M54" s="107">
        <f t="shared" si="13"/>
        <v>0</v>
      </c>
      <c r="N54" s="50"/>
      <c r="O54" s="74" t="str">
        <f t="shared" si="15"/>
        <v>Invalid Recipient</v>
      </c>
    </row>
    <row r="55" spans="1:15" x14ac:dyDescent="0.25">
      <c r="A55" s="130">
        <f t="shared" si="16"/>
        <v>24.170000000000027</v>
      </c>
      <c r="B55" s="82" t="s">
        <v>53</v>
      </c>
      <c r="C55" s="82" t="str">
        <f t="shared" si="11"/>
        <v>X-00</v>
      </c>
      <c r="D55" s="53"/>
      <c r="E55" s="32"/>
      <c r="F55" s="185"/>
      <c r="G55" s="61"/>
      <c r="H55" s="60"/>
      <c r="I55" s="33"/>
      <c r="J55" s="115">
        <f t="shared" si="12"/>
        <v>0</v>
      </c>
      <c r="K55" s="106">
        <f t="shared" si="14"/>
        <v>0</v>
      </c>
      <c r="L55" s="105">
        <f t="shared" si="17"/>
        <v>0</v>
      </c>
      <c r="M55" s="107">
        <f t="shared" si="13"/>
        <v>0</v>
      </c>
      <c r="N55" s="50"/>
      <c r="O55" s="74" t="str">
        <f t="shared" si="15"/>
        <v>Invalid Recipient</v>
      </c>
    </row>
    <row r="56" spans="1:15" x14ac:dyDescent="0.25">
      <c r="A56" s="130">
        <f t="shared" si="16"/>
        <v>24.180000000000028</v>
      </c>
      <c r="B56" s="82" t="s">
        <v>53</v>
      </c>
      <c r="C56" s="82" t="str">
        <f t="shared" si="11"/>
        <v>X-00</v>
      </c>
      <c r="D56" s="53"/>
      <c r="E56" s="32"/>
      <c r="F56" s="185"/>
      <c r="G56" s="61"/>
      <c r="H56" s="60"/>
      <c r="I56" s="33"/>
      <c r="J56" s="115">
        <f t="shared" si="12"/>
        <v>0</v>
      </c>
      <c r="K56" s="106">
        <f t="shared" si="14"/>
        <v>0</v>
      </c>
      <c r="L56" s="105">
        <f t="shared" si="17"/>
        <v>0</v>
      </c>
      <c r="M56" s="107">
        <f t="shared" si="13"/>
        <v>0</v>
      </c>
      <c r="N56" s="50"/>
      <c r="O56" s="74" t="str">
        <f t="shared" si="15"/>
        <v>Invalid Recipient</v>
      </c>
    </row>
    <row r="57" spans="1:15" x14ac:dyDescent="0.25">
      <c r="A57" s="130">
        <f t="shared" si="16"/>
        <v>24.19000000000003</v>
      </c>
      <c r="B57" s="82" t="s">
        <v>53</v>
      </c>
      <c r="C57" s="82" t="str">
        <f t="shared" si="11"/>
        <v>X-00</v>
      </c>
      <c r="D57" s="53"/>
      <c r="E57" s="34"/>
      <c r="F57" s="185"/>
      <c r="G57" s="61"/>
      <c r="H57" s="60"/>
      <c r="I57" s="33"/>
      <c r="J57" s="115">
        <f t="shared" si="12"/>
        <v>0</v>
      </c>
      <c r="K57" s="106">
        <f t="shared" si="14"/>
        <v>0</v>
      </c>
      <c r="L57" s="105">
        <f t="shared" si="17"/>
        <v>0</v>
      </c>
      <c r="M57" s="107">
        <f t="shared" si="13"/>
        <v>0</v>
      </c>
      <c r="N57" s="50"/>
      <c r="O57" s="74" t="str">
        <f t="shared" si="15"/>
        <v>Invalid Recipient</v>
      </c>
    </row>
    <row r="58" spans="1:15" x14ac:dyDescent="0.25">
      <c r="A58" s="130">
        <f t="shared" si="16"/>
        <v>24.200000000000031</v>
      </c>
      <c r="B58" s="82" t="s">
        <v>53</v>
      </c>
      <c r="C58" s="82" t="str">
        <f t="shared" si="11"/>
        <v>X-00</v>
      </c>
      <c r="D58" s="131"/>
      <c r="E58" s="132"/>
      <c r="F58" s="186"/>
      <c r="G58" s="133"/>
      <c r="H58" s="134"/>
      <c r="I58" s="135"/>
      <c r="J58" s="145">
        <f t="shared" si="12"/>
        <v>0</v>
      </c>
      <c r="K58" s="137">
        <f t="shared" si="14"/>
        <v>0</v>
      </c>
      <c r="L58" s="136">
        <f t="shared" si="17"/>
        <v>0</v>
      </c>
      <c r="M58" s="138">
        <f t="shared" si="13"/>
        <v>0</v>
      </c>
      <c r="N58" s="139"/>
      <c r="O58" s="140" t="str">
        <f t="shared" si="15"/>
        <v>Invalid Recipient</v>
      </c>
    </row>
    <row r="59" spans="1:15" x14ac:dyDescent="0.25">
      <c r="A59" s="130">
        <f t="shared" si="16"/>
        <v>24.210000000000033</v>
      </c>
      <c r="B59" s="156"/>
      <c r="C59" s="156" t="str">
        <f>$I$1</f>
        <v>X-00</v>
      </c>
      <c r="D59" s="157"/>
      <c r="E59" s="158"/>
      <c r="F59" s="187"/>
      <c r="G59" s="159"/>
      <c r="H59" s="134"/>
      <c r="I59" s="135"/>
      <c r="J59" s="160">
        <f>(IF(G59="Yes",$E$7,0)*F59)</f>
        <v>0</v>
      </c>
      <c r="K59" s="161">
        <f>SUMIF(G59, "Yes", J59)*I59/100</f>
        <v>0</v>
      </c>
      <c r="L59" s="162">
        <f>SUM(I59/100*F59)</f>
        <v>0</v>
      </c>
      <c r="M59" s="163">
        <f>F59+J59</f>
        <v>0</v>
      </c>
      <c r="N59" s="164"/>
      <c r="O59" s="165" t="str">
        <f>IF($N59=$G$5, H$5, IF($N59=$G$6, $H$6, IF($N59=$G$7, $H$7, "Invalid Recipient")))</f>
        <v>Invalid Recipient</v>
      </c>
    </row>
    <row r="60" spans="1:15" ht="15.75" thickBot="1" x14ac:dyDescent="0.3">
      <c r="A60" s="148"/>
      <c r="B60" s="155"/>
      <c r="C60" s="155"/>
      <c r="D60" s="150"/>
      <c r="E60" s="151"/>
      <c r="F60" s="188"/>
      <c r="G60" s="152"/>
      <c r="H60" s="153"/>
      <c r="I60" s="153"/>
      <c r="J60" s="154"/>
      <c r="K60" s="154"/>
      <c r="L60" s="154"/>
      <c r="M60" s="154"/>
      <c r="N60" s="77"/>
      <c r="O60" s="91"/>
    </row>
    <row r="61" spans="1:15" ht="15.75" thickBot="1" x14ac:dyDescent="0.3">
      <c r="A61" s="84"/>
      <c r="D61" s="84"/>
      <c r="E61" s="84"/>
      <c r="F61" s="172"/>
      <c r="G61" s="84"/>
      <c r="H61" s="108" t="str">
        <f>$G$5</f>
        <v>Enter name</v>
      </c>
      <c r="I61" s="108" t="str">
        <f>$G$6</f>
        <v>Enter name</v>
      </c>
      <c r="J61" s="108" t="str">
        <f>$G$7</f>
        <v>Enter name</v>
      </c>
      <c r="K61" s="87"/>
      <c r="L61" s="87"/>
      <c r="M61" s="87"/>
    </row>
    <row r="62" spans="1:15" ht="16.5" thickBot="1" x14ac:dyDescent="0.3">
      <c r="A62" s="84"/>
      <c r="D62" s="109" t="s">
        <v>113</v>
      </c>
      <c r="E62" s="110">
        <f>SUM(M66:M85)</f>
        <v>0</v>
      </c>
      <c r="F62" s="172"/>
      <c r="G62" s="111" t="s">
        <v>33</v>
      </c>
      <c r="H62" s="112">
        <f>SUMIF($N$66:$N$88, $G5, $M$66:$M$88)</f>
        <v>0</v>
      </c>
      <c r="I62" s="112">
        <f>SUMIF($N$66:$N$88, $G6, $M$66:$M$88)</f>
        <v>0</v>
      </c>
      <c r="J62" s="112">
        <f>SUMIF($N$66:$N$88, $G7, $M$66:$M$88)</f>
        <v>0</v>
      </c>
      <c r="K62" s="113"/>
      <c r="L62" s="113"/>
      <c r="M62" s="83"/>
    </row>
    <row r="63" spans="1:15" ht="16.5" customHeight="1" thickBot="1" x14ac:dyDescent="0.3">
      <c r="A63"/>
      <c r="D63" s="195" t="s">
        <v>102</v>
      </c>
      <c r="E63" s="196"/>
      <c r="F63" s="196"/>
      <c r="G63" s="196"/>
      <c r="H63" s="196"/>
      <c r="I63" s="196"/>
      <c r="J63" s="196"/>
      <c r="K63" s="196"/>
      <c r="L63" s="196"/>
      <c r="M63" s="197"/>
    </row>
    <row r="64" spans="1:15" ht="16.5" thickBot="1" x14ac:dyDescent="0.3">
      <c r="A64" s="99" t="s">
        <v>7</v>
      </c>
      <c r="B64" s="79" t="s">
        <v>48</v>
      </c>
      <c r="C64" s="80" t="s">
        <v>49</v>
      </c>
      <c r="D64" s="100" t="s">
        <v>8</v>
      </c>
      <c r="E64" s="101" t="s">
        <v>9</v>
      </c>
      <c r="F64" s="178" t="s">
        <v>10</v>
      </c>
      <c r="G64" s="72" t="s">
        <v>11</v>
      </c>
      <c r="H64" s="72" t="s">
        <v>12</v>
      </c>
      <c r="I64" s="72" t="s">
        <v>13</v>
      </c>
      <c r="J64" s="72" t="s">
        <v>14</v>
      </c>
      <c r="K64" s="72"/>
      <c r="L64" s="72"/>
      <c r="M64" s="72" t="s">
        <v>46</v>
      </c>
      <c r="N64" s="72" t="s">
        <v>57</v>
      </c>
      <c r="O64" s="72" t="s">
        <v>58</v>
      </c>
    </row>
    <row r="65" spans="1:15" ht="148.5" customHeight="1" thickBot="1" x14ac:dyDescent="0.3">
      <c r="A65" s="141" t="s">
        <v>31</v>
      </c>
      <c r="B65" s="142" t="s">
        <v>50</v>
      </c>
      <c r="C65" s="142" t="s">
        <v>51</v>
      </c>
      <c r="D65" s="143" t="s">
        <v>103</v>
      </c>
      <c r="E65" s="143" t="s">
        <v>80</v>
      </c>
      <c r="F65" s="179" t="s">
        <v>87</v>
      </c>
      <c r="G65" s="143" t="s">
        <v>81</v>
      </c>
      <c r="H65" s="143" t="s">
        <v>82</v>
      </c>
      <c r="I65" s="143" t="s">
        <v>61</v>
      </c>
      <c r="J65" s="143" t="s">
        <v>83</v>
      </c>
      <c r="K65" s="143" t="s">
        <v>64</v>
      </c>
      <c r="L65" s="143" t="s">
        <v>65</v>
      </c>
      <c r="M65" s="143" t="s">
        <v>84</v>
      </c>
      <c r="N65" s="143" t="s">
        <v>85</v>
      </c>
      <c r="O65" s="144" t="s">
        <v>97</v>
      </c>
    </row>
    <row r="66" spans="1:15" x14ac:dyDescent="0.25">
      <c r="A66" s="129">
        <v>25.01</v>
      </c>
      <c r="B66" s="81" t="s">
        <v>76</v>
      </c>
      <c r="C66" s="81" t="str">
        <f t="shared" ref="C66:C85" si="18">$I$1</f>
        <v>X-00</v>
      </c>
      <c r="D66" s="51"/>
      <c r="E66" s="35"/>
      <c r="F66" s="184"/>
      <c r="G66" s="59"/>
      <c r="H66" s="59"/>
      <c r="I66" s="36"/>
      <c r="J66" s="114">
        <f t="shared" ref="J66:J85" si="19">(IF(G66="Yes",$E$7,0)*F66)</f>
        <v>0</v>
      </c>
      <c r="K66" s="103">
        <f>SUMIF(G66, "Yes", J66)*I66/100</f>
        <v>0</v>
      </c>
      <c r="L66" s="102">
        <f>SUM(I66/100*F66)</f>
        <v>0</v>
      </c>
      <c r="M66" s="104">
        <f t="shared" ref="M66:M85" si="20">F66+J66</f>
        <v>0</v>
      </c>
      <c r="N66" s="52"/>
      <c r="O66" s="74" t="str">
        <f>IF($N66=$G$5, H$5, IF($N66=$G$6, $H$6, IF($N66=$G$7, $H$7, "Invalid Recipient")))</f>
        <v>Invalid Recipient</v>
      </c>
    </row>
    <row r="67" spans="1:15" x14ac:dyDescent="0.25">
      <c r="A67" s="130">
        <f>A66+0.01</f>
        <v>25.020000000000003</v>
      </c>
      <c r="B67" s="82" t="s">
        <v>76</v>
      </c>
      <c r="C67" s="82" t="str">
        <f t="shared" si="18"/>
        <v>X-00</v>
      </c>
      <c r="D67" s="53"/>
      <c r="E67" s="32"/>
      <c r="F67" s="185"/>
      <c r="G67" s="60"/>
      <c r="H67" s="60"/>
      <c r="I67" s="33"/>
      <c r="J67" s="115">
        <f t="shared" si="19"/>
        <v>0</v>
      </c>
      <c r="K67" s="106">
        <f t="shared" ref="K67:K85" si="21">SUMIF(G67, "Yes", J67)*I67/100</f>
        <v>0</v>
      </c>
      <c r="L67" s="105">
        <f>SUM(I67/100*F67)</f>
        <v>0</v>
      </c>
      <c r="M67" s="107">
        <f t="shared" si="20"/>
        <v>0</v>
      </c>
      <c r="N67" s="50"/>
      <c r="O67" s="74" t="str">
        <f t="shared" ref="O67:O85" si="22">IF($N67=$G$5, H$5, IF($N67=$G$6, $H$6, IF($N67=$G$7, $H$7, "Invalid Recipient")))</f>
        <v>Invalid Recipient</v>
      </c>
    </row>
    <row r="68" spans="1:15" x14ac:dyDescent="0.25">
      <c r="A68" s="130">
        <f t="shared" ref="A68:A88" si="23">A67+0.01</f>
        <v>25.030000000000005</v>
      </c>
      <c r="B68" s="82" t="s">
        <v>76</v>
      </c>
      <c r="C68" s="82" t="str">
        <f t="shared" si="18"/>
        <v>X-00</v>
      </c>
      <c r="D68" s="53"/>
      <c r="E68" s="32"/>
      <c r="F68" s="185"/>
      <c r="G68" s="60"/>
      <c r="H68" s="60"/>
      <c r="I68" s="33"/>
      <c r="J68" s="115">
        <f t="shared" si="19"/>
        <v>0</v>
      </c>
      <c r="K68" s="106">
        <f t="shared" si="21"/>
        <v>0</v>
      </c>
      <c r="L68" s="105">
        <f t="shared" ref="L68:L85" si="24">SUM(I68/100*F68)</f>
        <v>0</v>
      </c>
      <c r="M68" s="107">
        <f t="shared" si="20"/>
        <v>0</v>
      </c>
      <c r="N68" s="50"/>
      <c r="O68" s="74" t="str">
        <f t="shared" si="22"/>
        <v>Invalid Recipient</v>
      </c>
    </row>
    <row r="69" spans="1:15" x14ac:dyDescent="0.25">
      <c r="A69" s="130">
        <f t="shared" si="23"/>
        <v>25.040000000000006</v>
      </c>
      <c r="B69" s="82" t="s">
        <v>76</v>
      </c>
      <c r="C69" s="82" t="str">
        <f t="shared" si="18"/>
        <v>X-00</v>
      </c>
      <c r="D69" s="54"/>
      <c r="E69" s="32"/>
      <c r="F69" s="185"/>
      <c r="G69" s="60"/>
      <c r="H69" s="60"/>
      <c r="I69" s="33"/>
      <c r="J69" s="115">
        <f t="shared" si="19"/>
        <v>0</v>
      </c>
      <c r="K69" s="106">
        <f t="shared" si="21"/>
        <v>0</v>
      </c>
      <c r="L69" s="105">
        <f t="shared" si="24"/>
        <v>0</v>
      </c>
      <c r="M69" s="107">
        <f t="shared" si="20"/>
        <v>0</v>
      </c>
      <c r="N69" s="50"/>
      <c r="O69" s="74" t="str">
        <f t="shared" si="22"/>
        <v>Invalid Recipient</v>
      </c>
    </row>
    <row r="70" spans="1:15" x14ac:dyDescent="0.25">
      <c r="A70" s="130">
        <f t="shared" si="23"/>
        <v>25.050000000000008</v>
      </c>
      <c r="B70" s="82" t="s">
        <v>76</v>
      </c>
      <c r="C70" s="82" t="str">
        <f t="shared" si="18"/>
        <v>X-00</v>
      </c>
      <c r="D70" s="54"/>
      <c r="E70" s="32"/>
      <c r="F70" s="185"/>
      <c r="G70" s="60"/>
      <c r="H70" s="60"/>
      <c r="I70" s="33"/>
      <c r="J70" s="115">
        <f t="shared" si="19"/>
        <v>0</v>
      </c>
      <c r="K70" s="106">
        <f t="shared" si="21"/>
        <v>0</v>
      </c>
      <c r="L70" s="105">
        <f t="shared" si="24"/>
        <v>0</v>
      </c>
      <c r="M70" s="107">
        <f t="shared" si="20"/>
        <v>0</v>
      </c>
      <c r="N70" s="50"/>
      <c r="O70" s="74" t="str">
        <f t="shared" si="22"/>
        <v>Invalid Recipient</v>
      </c>
    </row>
    <row r="71" spans="1:15" x14ac:dyDescent="0.25">
      <c r="A71" s="130">
        <f t="shared" si="23"/>
        <v>25.060000000000009</v>
      </c>
      <c r="B71" s="82" t="s">
        <v>76</v>
      </c>
      <c r="C71" s="82" t="str">
        <f t="shared" si="18"/>
        <v>X-00</v>
      </c>
      <c r="D71" s="54"/>
      <c r="E71" s="32"/>
      <c r="F71" s="185"/>
      <c r="G71" s="60"/>
      <c r="H71" s="60"/>
      <c r="I71" s="33"/>
      <c r="J71" s="115">
        <f t="shared" si="19"/>
        <v>0</v>
      </c>
      <c r="K71" s="106">
        <f t="shared" si="21"/>
        <v>0</v>
      </c>
      <c r="L71" s="105">
        <f t="shared" si="24"/>
        <v>0</v>
      </c>
      <c r="M71" s="107">
        <f t="shared" si="20"/>
        <v>0</v>
      </c>
      <c r="N71" s="50"/>
      <c r="O71" s="74" t="str">
        <f t="shared" si="22"/>
        <v>Invalid Recipient</v>
      </c>
    </row>
    <row r="72" spans="1:15" x14ac:dyDescent="0.25">
      <c r="A72" s="130">
        <f t="shared" si="23"/>
        <v>25.070000000000011</v>
      </c>
      <c r="B72" s="82" t="s">
        <v>76</v>
      </c>
      <c r="C72" s="82" t="str">
        <f t="shared" si="18"/>
        <v>X-00</v>
      </c>
      <c r="D72" s="53"/>
      <c r="E72" s="32"/>
      <c r="F72" s="185"/>
      <c r="G72" s="60"/>
      <c r="H72" s="60"/>
      <c r="I72" s="33"/>
      <c r="J72" s="115">
        <f t="shared" si="19"/>
        <v>0</v>
      </c>
      <c r="K72" s="106">
        <f t="shared" si="21"/>
        <v>0</v>
      </c>
      <c r="L72" s="105">
        <f t="shared" si="24"/>
        <v>0</v>
      </c>
      <c r="M72" s="107">
        <f t="shared" si="20"/>
        <v>0</v>
      </c>
      <c r="N72" s="50"/>
      <c r="O72" s="74" t="str">
        <f t="shared" si="22"/>
        <v>Invalid Recipient</v>
      </c>
    </row>
    <row r="73" spans="1:15" x14ac:dyDescent="0.25">
      <c r="A73" s="130">
        <f t="shared" si="23"/>
        <v>25.080000000000013</v>
      </c>
      <c r="B73" s="82" t="s">
        <v>76</v>
      </c>
      <c r="C73" s="82" t="str">
        <f t="shared" si="18"/>
        <v>X-00</v>
      </c>
      <c r="D73" s="53"/>
      <c r="E73" s="32"/>
      <c r="F73" s="185"/>
      <c r="G73" s="61"/>
      <c r="H73" s="60"/>
      <c r="I73" s="33"/>
      <c r="J73" s="115">
        <f t="shared" si="19"/>
        <v>0</v>
      </c>
      <c r="K73" s="106">
        <f t="shared" si="21"/>
        <v>0</v>
      </c>
      <c r="L73" s="105">
        <f t="shared" si="24"/>
        <v>0</v>
      </c>
      <c r="M73" s="107">
        <f t="shared" si="20"/>
        <v>0</v>
      </c>
      <c r="N73" s="50"/>
      <c r="O73" s="74" t="str">
        <f t="shared" si="22"/>
        <v>Invalid Recipient</v>
      </c>
    </row>
    <row r="74" spans="1:15" x14ac:dyDescent="0.25">
      <c r="A74" s="130">
        <f t="shared" si="23"/>
        <v>25.090000000000014</v>
      </c>
      <c r="B74" s="82" t="s">
        <v>76</v>
      </c>
      <c r="C74" s="82" t="str">
        <f t="shared" si="18"/>
        <v>X-00</v>
      </c>
      <c r="D74" s="53"/>
      <c r="E74" s="32"/>
      <c r="F74" s="185"/>
      <c r="G74" s="61"/>
      <c r="H74" s="60"/>
      <c r="I74" s="33"/>
      <c r="J74" s="115">
        <f t="shared" si="19"/>
        <v>0</v>
      </c>
      <c r="K74" s="106">
        <f t="shared" si="21"/>
        <v>0</v>
      </c>
      <c r="L74" s="105">
        <f t="shared" si="24"/>
        <v>0</v>
      </c>
      <c r="M74" s="107">
        <f t="shared" si="20"/>
        <v>0</v>
      </c>
      <c r="N74" s="50"/>
      <c r="O74" s="74" t="str">
        <f t="shared" si="22"/>
        <v>Invalid Recipient</v>
      </c>
    </row>
    <row r="75" spans="1:15" x14ac:dyDescent="0.25">
      <c r="A75" s="130">
        <f t="shared" si="23"/>
        <v>25.100000000000016</v>
      </c>
      <c r="B75" s="82" t="s">
        <v>76</v>
      </c>
      <c r="C75" s="82" t="str">
        <f t="shared" si="18"/>
        <v>X-00</v>
      </c>
      <c r="D75" s="53"/>
      <c r="E75" s="32"/>
      <c r="F75" s="185"/>
      <c r="G75" s="61"/>
      <c r="H75" s="60"/>
      <c r="I75" s="33"/>
      <c r="J75" s="115">
        <f t="shared" si="19"/>
        <v>0</v>
      </c>
      <c r="K75" s="106">
        <f t="shared" si="21"/>
        <v>0</v>
      </c>
      <c r="L75" s="105">
        <f t="shared" si="24"/>
        <v>0</v>
      </c>
      <c r="M75" s="107">
        <f t="shared" si="20"/>
        <v>0</v>
      </c>
      <c r="N75" s="50"/>
      <c r="O75" s="74" t="str">
        <f t="shared" si="22"/>
        <v>Invalid Recipient</v>
      </c>
    </row>
    <row r="76" spans="1:15" x14ac:dyDescent="0.25">
      <c r="A76" s="130">
        <f t="shared" si="23"/>
        <v>25.110000000000017</v>
      </c>
      <c r="B76" s="82" t="s">
        <v>76</v>
      </c>
      <c r="C76" s="82" t="str">
        <f t="shared" si="18"/>
        <v>X-00</v>
      </c>
      <c r="D76" s="53"/>
      <c r="E76" s="32"/>
      <c r="F76" s="185"/>
      <c r="G76" s="61"/>
      <c r="H76" s="60"/>
      <c r="I76" s="33"/>
      <c r="J76" s="115">
        <f t="shared" si="19"/>
        <v>0</v>
      </c>
      <c r="K76" s="106">
        <f t="shared" si="21"/>
        <v>0</v>
      </c>
      <c r="L76" s="105">
        <f t="shared" si="24"/>
        <v>0</v>
      </c>
      <c r="M76" s="107">
        <f t="shared" si="20"/>
        <v>0</v>
      </c>
      <c r="N76" s="50"/>
      <c r="O76" s="74" t="str">
        <f t="shared" si="22"/>
        <v>Invalid Recipient</v>
      </c>
    </row>
    <row r="77" spans="1:15" x14ac:dyDescent="0.25">
      <c r="A77" s="130">
        <f t="shared" si="23"/>
        <v>25.120000000000019</v>
      </c>
      <c r="B77" s="82" t="s">
        <v>76</v>
      </c>
      <c r="C77" s="82" t="str">
        <f t="shared" si="18"/>
        <v>X-00</v>
      </c>
      <c r="D77" s="53"/>
      <c r="E77" s="34"/>
      <c r="F77" s="185"/>
      <c r="G77" s="61"/>
      <c r="H77" s="60"/>
      <c r="I77" s="33"/>
      <c r="J77" s="115">
        <f t="shared" si="19"/>
        <v>0</v>
      </c>
      <c r="K77" s="106">
        <f t="shared" si="21"/>
        <v>0</v>
      </c>
      <c r="L77" s="105">
        <f t="shared" si="24"/>
        <v>0</v>
      </c>
      <c r="M77" s="107">
        <f t="shared" si="20"/>
        <v>0</v>
      </c>
      <c r="N77" s="50"/>
      <c r="O77" s="74" t="str">
        <f t="shared" si="22"/>
        <v>Invalid Recipient</v>
      </c>
    </row>
    <row r="78" spans="1:15" x14ac:dyDescent="0.25">
      <c r="A78" s="130">
        <f t="shared" si="23"/>
        <v>25.13000000000002</v>
      </c>
      <c r="B78" s="82" t="s">
        <v>76</v>
      </c>
      <c r="C78" s="82" t="str">
        <f t="shared" si="18"/>
        <v>X-00</v>
      </c>
      <c r="D78" s="53"/>
      <c r="E78" s="34"/>
      <c r="F78" s="185"/>
      <c r="G78" s="61"/>
      <c r="H78" s="60"/>
      <c r="I78" s="33"/>
      <c r="J78" s="115">
        <f t="shared" si="19"/>
        <v>0</v>
      </c>
      <c r="K78" s="106">
        <f t="shared" si="21"/>
        <v>0</v>
      </c>
      <c r="L78" s="105">
        <f t="shared" si="24"/>
        <v>0</v>
      </c>
      <c r="M78" s="107">
        <f t="shared" si="20"/>
        <v>0</v>
      </c>
      <c r="N78" s="50"/>
      <c r="O78" s="74" t="str">
        <f t="shared" si="22"/>
        <v>Invalid Recipient</v>
      </c>
    </row>
    <row r="79" spans="1:15" x14ac:dyDescent="0.25">
      <c r="A79" s="130">
        <f t="shared" si="23"/>
        <v>25.140000000000022</v>
      </c>
      <c r="B79" s="82" t="s">
        <v>76</v>
      </c>
      <c r="C79" s="82" t="str">
        <f t="shared" si="18"/>
        <v>X-00</v>
      </c>
      <c r="D79" s="53"/>
      <c r="E79" s="34"/>
      <c r="F79" s="185"/>
      <c r="G79" s="61"/>
      <c r="H79" s="60"/>
      <c r="I79" s="33"/>
      <c r="J79" s="115">
        <f t="shared" si="19"/>
        <v>0</v>
      </c>
      <c r="K79" s="106">
        <f t="shared" si="21"/>
        <v>0</v>
      </c>
      <c r="L79" s="105">
        <f t="shared" si="24"/>
        <v>0</v>
      </c>
      <c r="M79" s="107">
        <f t="shared" si="20"/>
        <v>0</v>
      </c>
      <c r="N79" s="50"/>
      <c r="O79" s="74" t="str">
        <f t="shared" si="22"/>
        <v>Invalid Recipient</v>
      </c>
    </row>
    <row r="80" spans="1:15" x14ac:dyDescent="0.25">
      <c r="A80" s="130">
        <f t="shared" si="23"/>
        <v>25.150000000000023</v>
      </c>
      <c r="B80" s="82" t="s">
        <v>76</v>
      </c>
      <c r="C80" s="82" t="str">
        <f t="shared" si="18"/>
        <v>X-00</v>
      </c>
      <c r="D80" s="53"/>
      <c r="E80" s="32"/>
      <c r="F80" s="185"/>
      <c r="G80" s="61"/>
      <c r="H80" s="60"/>
      <c r="I80" s="33"/>
      <c r="J80" s="115">
        <f t="shared" si="19"/>
        <v>0</v>
      </c>
      <c r="K80" s="106">
        <f t="shared" si="21"/>
        <v>0</v>
      </c>
      <c r="L80" s="105">
        <f t="shared" si="24"/>
        <v>0</v>
      </c>
      <c r="M80" s="107">
        <f t="shared" si="20"/>
        <v>0</v>
      </c>
      <c r="N80" s="50"/>
      <c r="O80" s="74" t="str">
        <f t="shared" si="22"/>
        <v>Invalid Recipient</v>
      </c>
    </row>
    <row r="81" spans="1:15" x14ac:dyDescent="0.25">
      <c r="A81" s="130">
        <f t="shared" si="23"/>
        <v>25.160000000000025</v>
      </c>
      <c r="B81" s="82" t="s">
        <v>76</v>
      </c>
      <c r="C81" s="82" t="str">
        <f t="shared" si="18"/>
        <v>X-00</v>
      </c>
      <c r="D81" s="53"/>
      <c r="E81" s="34"/>
      <c r="F81" s="185"/>
      <c r="G81" s="61"/>
      <c r="H81" s="60"/>
      <c r="I81" s="33"/>
      <c r="J81" s="115">
        <f t="shared" si="19"/>
        <v>0</v>
      </c>
      <c r="K81" s="106">
        <f t="shared" si="21"/>
        <v>0</v>
      </c>
      <c r="L81" s="105">
        <f t="shared" si="24"/>
        <v>0</v>
      </c>
      <c r="M81" s="107">
        <f t="shared" si="20"/>
        <v>0</v>
      </c>
      <c r="N81" s="50"/>
      <c r="O81" s="74" t="str">
        <f t="shared" si="22"/>
        <v>Invalid Recipient</v>
      </c>
    </row>
    <row r="82" spans="1:15" x14ac:dyDescent="0.25">
      <c r="A82" s="130">
        <f t="shared" si="23"/>
        <v>25.170000000000027</v>
      </c>
      <c r="B82" s="82" t="s">
        <v>76</v>
      </c>
      <c r="C82" s="82" t="str">
        <f t="shared" si="18"/>
        <v>X-00</v>
      </c>
      <c r="D82" s="53"/>
      <c r="E82" s="32"/>
      <c r="F82" s="185"/>
      <c r="G82" s="61"/>
      <c r="H82" s="60"/>
      <c r="I82" s="33"/>
      <c r="J82" s="115">
        <f t="shared" si="19"/>
        <v>0</v>
      </c>
      <c r="K82" s="106">
        <f t="shared" si="21"/>
        <v>0</v>
      </c>
      <c r="L82" s="105">
        <f t="shared" si="24"/>
        <v>0</v>
      </c>
      <c r="M82" s="107">
        <f t="shared" si="20"/>
        <v>0</v>
      </c>
      <c r="N82" s="50"/>
      <c r="O82" s="74" t="str">
        <f t="shared" si="22"/>
        <v>Invalid Recipient</v>
      </c>
    </row>
    <row r="83" spans="1:15" x14ac:dyDescent="0.25">
      <c r="A83" s="130">
        <f t="shared" si="23"/>
        <v>25.180000000000028</v>
      </c>
      <c r="B83" s="82" t="s">
        <v>76</v>
      </c>
      <c r="C83" s="82" t="str">
        <f t="shared" si="18"/>
        <v>X-00</v>
      </c>
      <c r="D83" s="53"/>
      <c r="E83" s="32"/>
      <c r="F83" s="185"/>
      <c r="G83" s="61"/>
      <c r="H83" s="60"/>
      <c r="I83" s="33"/>
      <c r="J83" s="115">
        <f t="shared" si="19"/>
        <v>0</v>
      </c>
      <c r="K83" s="106">
        <f t="shared" si="21"/>
        <v>0</v>
      </c>
      <c r="L83" s="105">
        <f t="shared" si="24"/>
        <v>0</v>
      </c>
      <c r="M83" s="107">
        <f t="shared" si="20"/>
        <v>0</v>
      </c>
      <c r="N83" s="50"/>
      <c r="O83" s="74" t="str">
        <f t="shared" si="22"/>
        <v>Invalid Recipient</v>
      </c>
    </row>
    <row r="84" spans="1:15" x14ac:dyDescent="0.25">
      <c r="A84" s="130">
        <f t="shared" si="23"/>
        <v>25.19000000000003</v>
      </c>
      <c r="B84" s="82" t="s">
        <v>76</v>
      </c>
      <c r="C84" s="82" t="str">
        <f t="shared" si="18"/>
        <v>X-00</v>
      </c>
      <c r="D84" s="53"/>
      <c r="E84" s="34"/>
      <c r="F84" s="185"/>
      <c r="G84" s="61"/>
      <c r="H84" s="60"/>
      <c r="I84" s="33"/>
      <c r="J84" s="115">
        <f t="shared" si="19"/>
        <v>0</v>
      </c>
      <c r="K84" s="106">
        <f t="shared" si="21"/>
        <v>0</v>
      </c>
      <c r="L84" s="105">
        <f t="shared" si="24"/>
        <v>0</v>
      </c>
      <c r="M84" s="107">
        <f t="shared" si="20"/>
        <v>0</v>
      </c>
      <c r="N84" s="50"/>
      <c r="O84" s="74" t="str">
        <f t="shared" si="22"/>
        <v>Invalid Recipient</v>
      </c>
    </row>
    <row r="85" spans="1:15" x14ac:dyDescent="0.25">
      <c r="A85" s="130">
        <f t="shared" si="23"/>
        <v>25.200000000000031</v>
      </c>
      <c r="B85" s="82" t="s">
        <v>76</v>
      </c>
      <c r="C85" s="82" t="str">
        <f t="shared" si="18"/>
        <v>X-00</v>
      </c>
      <c r="D85" s="131"/>
      <c r="E85" s="132"/>
      <c r="F85" s="186"/>
      <c r="G85" s="133"/>
      <c r="H85" s="134"/>
      <c r="I85" s="135"/>
      <c r="J85" s="145">
        <f t="shared" si="19"/>
        <v>0</v>
      </c>
      <c r="K85" s="137">
        <f t="shared" si="21"/>
        <v>0</v>
      </c>
      <c r="L85" s="136">
        <f t="shared" si="24"/>
        <v>0</v>
      </c>
      <c r="M85" s="138">
        <f t="shared" si="20"/>
        <v>0</v>
      </c>
      <c r="N85" s="139"/>
      <c r="O85" s="140" t="str">
        <f t="shared" si="22"/>
        <v>Invalid Recipient</v>
      </c>
    </row>
    <row r="86" spans="1:15" x14ac:dyDescent="0.25">
      <c r="A86" s="130">
        <f t="shared" si="23"/>
        <v>25.210000000000033</v>
      </c>
      <c r="B86" s="82"/>
      <c r="C86" s="82" t="str">
        <f>$I$1</f>
        <v>X-00</v>
      </c>
      <c r="D86" s="157"/>
      <c r="E86" s="158"/>
      <c r="F86" s="187"/>
      <c r="G86" s="159"/>
      <c r="H86" s="134"/>
      <c r="I86" s="135"/>
      <c r="J86" s="160">
        <f>(IF(G86="Yes",$E$7,0)*F86)</f>
        <v>0</v>
      </c>
      <c r="K86" s="161">
        <f>SUMIF(G86, "Yes", J86)*I86/100</f>
        <v>0</v>
      </c>
      <c r="L86" s="162">
        <f>SUM(I86/100*F86)</f>
        <v>0</v>
      </c>
      <c r="M86" s="163">
        <f>F86+J86</f>
        <v>0</v>
      </c>
      <c r="N86" s="164"/>
      <c r="O86" s="165" t="str">
        <f>IF($N86=$G$5, H$5, IF($N86=$G$6, $H$6, IF($N86=$G$7, $H$7, "Invalid Recipient")))</f>
        <v>Invalid Recipient</v>
      </c>
    </row>
    <row r="87" spans="1:15" x14ac:dyDescent="0.25">
      <c r="A87" s="130">
        <f t="shared" si="23"/>
        <v>25.220000000000034</v>
      </c>
      <c r="B87" s="82"/>
      <c r="C87" s="82" t="str">
        <f>$I$1</f>
        <v>X-00</v>
      </c>
      <c r="D87" s="157"/>
      <c r="E87" s="158"/>
      <c r="F87" s="187"/>
      <c r="G87" s="159"/>
      <c r="H87" s="134"/>
      <c r="I87" s="135"/>
      <c r="J87" s="160">
        <f>(IF(G87="Yes",$E$7,0)*F87)</f>
        <v>0</v>
      </c>
      <c r="K87" s="161">
        <f>SUMIF(G87, "Yes", J87)*I87/100</f>
        <v>0</v>
      </c>
      <c r="L87" s="162">
        <f>SUM(I87/100*F87)</f>
        <v>0</v>
      </c>
      <c r="M87" s="163">
        <f>F87+J87</f>
        <v>0</v>
      </c>
      <c r="N87" s="164"/>
      <c r="O87" s="165" t="str">
        <f>IF($N87=$G$5, H$5, IF($N87=$G$6, $H$6, IF($N87=$G$7, $H$7, "Invalid Recipient")))</f>
        <v>Invalid Recipient</v>
      </c>
    </row>
    <row r="88" spans="1:15" x14ac:dyDescent="0.25">
      <c r="A88" s="130">
        <f t="shared" si="23"/>
        <v>25.230000000000036</v>
      </c>
      <c r="B88" s="82"/>
      <c r="C88" s="82" t="str">
        <f>$I$1</f>
        <v>X-00</v>
      </c>
      <c r="D88" s="157"/>
      <c r="E88" s="158"/>
      <c r="F88" s="187"/>
      <c r="G88" s="159"/>
      <c r="H88" s="134"/>
      <c r="I88" s="135"/>
      <c r="J88" s="160">
        <f>(IF(G88="Yes",$E$7,0)*F88)</f>
        <v>0</v>
      </c>
      <c r="K88" s="161">
        <f>SUMIF(G88, "Yes", J88)*I88/100</f>
        <v>0</v>
      </c>
      <c r="L88" s="162">
        <f>SUM(I88/100*F88)</f>
        <v>0</v>
      </c>
      <c r="M88" s="163">
        <f>F88+J88</f>
        <v>0</v>
      </c>
      <c r="N88" s="164"/>
      <c r="O88" s="165" t="str">
        <f>IF($N88=$G$5, H$5, IF($N88=$G$6, $H$6, IF($N88=$G$7, $H$7, "Invalid Recipient")))</f>
        <v>Invalid Recipient</v>
      </c>
    </row>
  </sheetData>
  <sheetProtection algorithmName="SHA-512" hashValue="N2CYgatnzLcPLMOcfQ4QgLifxSJhukkj9zYO9LoITbGuOhDvhsGNieCUZPl/7uWVBFW170A0rztJjudDf4ojSg==" saltValue="VKPvC2JN48wn9IZ5fPMoFw==" spinCount="100000" sheet="1" selectLockedCells="1"/>
  <mergeCells count="8">
    <mergeCell ref="D9:M9"/>
    <mergeCell ref="D36:M36"/>
    <mergeCell ref="D63:M63"/>
    <mergeCell ref="D1:G1"/>
    <mergeCell ref="I3:I4"/>
    <mergeCell ref="F3:H3"/>
    <mergeCell ref="G8:M8"/>
    <mergeCell ref="M1:M2"/>
  </mergeCells>
  <conditionalFormatting sqref="N12:O33">
    <cfRule type="containsText" dxfId="103" priority="58" operator="containsText" text="Recipient 3">
      <formula>NOT(ISERROR(SEARCH("Recipient 3",N12)))</formula>
    </cfRule>
  </conditionalFormatting>
  <conditionalFormatting sqref="K35:L35 K62:L62 J86:M1048576 K61:M61 J2:L2 K3:L7 K1:M1 I1 M3:M5 N10:O33 J34:M34">
    <cfRule type="containsText" dxfId="102" priority="54" operator="containsText" text="Recipient 3">
      <formula>NOT(ISERROR(SEARCH("Recipient 3",I1)))</formula>
    </cfRule>
    <cfRule type="containsText" dxfId="101" priority="55" operator="containsText" text="Recipient 3">
      <formula>NOT(ISERROR(SEARCH("Recipient 3",I1)))</formula>
    </cfRule>
    <cfRule type="containsText" dxfId="100" priority="56" operator="containsText" text="Recipient 2">
      <formula>NOT(ISERROR(SEARCH("Recipient 2",I1)))</formula>
    </cfRule>
    <cfRule type="containsText" dxfId="99" priority="57" operator="containsText" text="Recipient 1">
      <formula>NOT(ISERROR(SEARCH("Recipient 1",I1)))</formula>
    </cfRule>
  </conditionalFormatting>
  <conditionalFormatting sqref="N66:N88">
    <cfRule type="containsText" dxfId="98" priority="43" operator="containsText" text="Recipient 3">
      <formula>NOT(ISERROR(SEARCH("Recipient 3",N66)))</formula>
    </cfRule>
  </conditionalFormatting>
  <conditionalFormatting sqref="N64 N66:N88">
    <cfRule type="containsText" dxfId="97" priority="39" operator="containsText" text="Recipient 3">
      <formula>NOT(ISERROR(SEARCH("Recipient 3",N64)))</formula>
    </cfRule>
    <cfRule type="containsText" dxfId="96" priority="40" operator="containsText" text="Recipient 3">
      <formula>NOT(ISERROR(SEARCH("Recipient 3",N64)))</formula>
    </cfRule>
    <cfRule type="containsText" dxfId="95" priority="41" operator="containsText" text="Recipient 2">
      <formula>NOT(ISERROR(SEARCH("Recipient 2",N64)))</formula>
    </cfRule>
    <cfRule type="containsText" dxfId="94" priority="42" operator="containsText" text="Recipient 1">
      <formula>NOT(ISERROR(SEARCH("Recipient 1",N64)))</formula>
    </cfRule>
  </conditionalFormatting>
  <conditionalFormatting sqref="N39:N60">
    <cfRule type="containsText" dxfId="93" priority="48" operator="containsText" text="Recipient 3">
      <formula>NOT(ISERROR(SEARCH("Recipient 3",N39)))</formula>
    </cfRule>
  </conditionalFormatting>
  <conditionalFormatting sqref="N37 N39:N60">
    <cfRule type="containsText" dxfId="92" priority="44" operator="containsText" text="Recipient 3">
      <formula>NOT(ISERROR(SEARCH("Recipient 3",N37)))</formula>
    </cfRule>
    <cfRule type="containsText" dxfId="91" priority="45" operator="containsText" text="Recipient 3">
      <formula>NOT(ISERROR(SEARCH("Recipient 3",N37)))</formula>
    </cfRule>
    <cfRule type="containsText" dxfId="90" priority="46" operator="containsText" text="Recipient 2">
      <formula>NOT(ISERROR(SEARCH("Recipient 2",N37)))</formula>
    </cfRule>
    <cfRule type="containsText" dxfId="89" priority="47" operator="containsText" text="Recipient 1">
      <formula>NOT(ISERROR(SEARCH("Recipient 1",N37)))</formula>
    </cfRule>
  </conditionalFormatting>
  <conditionalFormatting sqref="J61">
    <cfRule type="containsText" dxfId="88" priority="35" operator="containsText" text="Recipient 3">
      <formula>NOT(ISERROR(SEARCH("Recipient 3",J61)))</formula>
    </cfRule>
    <cfRule type="containsText" dxfId="87" priority="36" operator="containsText" text="Recipient 3">
      <formula>NOT(ISERROR(SEARCH("Recipient 3",J61)))</formula>
    </cfRule>
    <cfRule type="containsText" dxfId="86" priority="37" operator="containsText" text="Recipient 2">
      <formula>NOT(ISERROR(SEARCH("Recipient 2",J61)))</formula>
    </cfRule>
    <cfRule type="containsText" dxfId="85" priority="38" operator="containsText" text="Recipient 1">
      <formula>NOT(ISERROR(SEARCH("Recipient 1",J61)))</formula>
    </cfRule>
  </conditionalFormatting>
  <conditionalFormatting sqref="O39:O60">
    <cfRule type="containsText" dxfId="84" priority="34" operator="containsText" text="Recipient 3">
      <formula>NOT(ISERROR(SEARCH("Recipient 3",O39)))</formula>
    </cfRule>
  </conditionalFormatting>
  <conditionalFormatting sqref="O39:O60">
    <cfRule type="containsText" dxfId="83" priority="30" operator="containsText" text="Recipient 3">
      <formula>NOT(ISERROR(SEARCH("Recipient 3",O39)))</formula>
    </cfRule>
    <cfRule type="containsText" dxfId="82" priority="31" operator="containsText" text="Recipient 3">
      <formula>NOT(ISERROR(SEARCH("Recipient 3",O39)))</formula>
    </cfRule>
    <cfRule type="containsText" dxfId="81" priority="32" operator="containsText" text="Recipient 2">
      <formula>NOT(ISERROR(SEARCH("Recipient 2",O39)))</formula>
    </cfRule>
    <cfRule type="containsText" dxfId="80" priority="33" operator="containsText" text="Recipient 1">
      <formula>NOT(ISERROR(SEARCH("Recipient 1",O39)))</formula>
    </cfRule>
  </conditionalFormatting>
  <conditionalFormatting sqref="O66:O88">
    <cfRule type="containsText" dxfId="79" priority="29" operator="containsText" text="Recipient 3">
      <formula>NOT(ISERROR(SEARCH("Recipient 3",O66)))</formula>
    </cfRule>
  </conditionalFormatting>
  <conditionalFormatting sqref="O66:O88">
    <cfRule type="containsText" dxfId="78" priority="25" operator="containsText" text="Recipient 3">
      <formula>NOT(ISERROR(SEARCH("Recipient 3",O66)))</formula>
    </cfRule>
    <cfRule type="containsText" dxfId="77" priority="26" operator="containsText" text="Recipient 3">
      <formula>NOT(ISERROR(SEARCH("Recipient 3",O66)))</formula>
    </cfRule>
    <cfRule type="containsText" dxfId="76" priority="27" operator="containsText" text="Recipient 2">
      <formula>NOT(ISERROR(SEARCH("Recipient 2",O66)))</formula>
    </cfRule>
    <cfRule type="containsText" dxfId="75" priority="28" operator="containsText" text="Recipient 1">
      <formula>NOT(ISERROR(SEARCH("Recipient 1",O66)))</formula>
    </cfRule>
  </conditionalFormatting>
  <conditionalFormatting sqref="N65">
    <cfRule type="containsText" dxfId="74" priority="17" operator="containsText" text="Recipient 3">
      <formula>NOT(ISERROR(SEARCH("Recipient 3",N65)))</formula>
    </cfRule>
    <cfRule type="containsText" dxfId="73" priority="18" operator="containsText" text="Recipient 3">
      <formula>NOT(ISERROR(SEARCH("Recipient 3",N65)))</formula>
    </cfRule>
    <cfRule type="containsText" dxfId="72" priority="19" operator="containsText" text="Recipient 2">
      <formula>NOT(ISERROR(SEARCH("Recipient 2",N65)))</formula>
    </cfRule>
    <cfRule type="containsText" dxfId="71" priority="20" operator="containsText" text="Recipient 1">
      <formula>NOT(ISERROR(SEARCH("Recipient 1",N65)))</formula>
    </cfRule>
  </conditionalFormatting>
  <conditionalFormatting sqref="N38">
    <cfRule type="containsText" dxfId="70" priority="21" operator="containsText" text="Recipient 3">
      <formula>NOT(ISERROR(SEARCH("Recipient 3",N38)))</formula>
    </cfRule>
    <cfRule type="containsText" dxfId="69" priority="22" operator="containsText" text="Recipient 3">
      <formula>NOT(ISERROR(SEARCH("Recipient 3",N38)))</formula>
    </cfRule>
    <cfRule type="containsText" dxfId="68" priority="23" operator="containsText" text="Recipient 2">
      <formula>NOT(ISERROR(SEARCH("Recipient 2",N38)))</formula>
    </cfRule>
    <cfRule type="containsText" dxfId="67" priority="24" operator="containsText" text="Recipient 1">
      <formula>NOT(ISERROR(SEARCH("Recipient 1",N38)))</formula>
    </cfRule>
  </conditionalFormatting>
  <conditionalFormatting sqref="O38">
    <cfRule type="containsText" dxfId="66" priority="13" operator="containsText" text="Recipient 3">
      <formula>NOT(ISERROR(SEARCH("Recipient 3",O38)))</formula>
    </cfRule>
    <cfRule type="containsText" dxfId="65" priority="14" operator="containsText" text="Recipient 3">
      <formula>NOT(ISERROR(SEARCH("Recipient 3",O38)))</formula>
    </cfRule>
    <cfRule type="containsText" dxfId="64" priority="15" operator="containsText" text="Recipient 2">
      <formula>NOT(ISERROR(SEARCH("Recipient 2",O38)))</formula>
    </cfRule>
    <cfRule type="containsText" dxfId="63" priority="16" operator="containsText" text="Recipient 1">
      <formula>NOT(ISERROR(SEARCH("Recipient 1",O38)))</formula>
    </cfRule>
  </conditionalFormatting>
  <conditionalFormatting sqref="O65">
    <cfRule type="containsText" dxfId="62" priority="9" operator="containsText" text="Recipient 3">
      <formula>NOT(ISERROR(SEARCH("Recipient 3",O65)))</formula>
    </cfRule>
    <cfRule type="containsText" dxfId="61" priority="10" operator="containsText" text="Recipient 3">
      <formula>NOT(ISERROR(SEARCH("Recipient 3",O65)))</formula>
    </cfRule>
    <cfRule type="containsText" dxfId="60" priority="11" operator="containsText" text="Recipient 2">
      <formula>NOT(ISERROR(SEARCH("Recipient 2",O65)))</formula>
    </cfRule>
    <cfRule type="containsText" dxfId="59" priority="12" operator="containsText" text="Recipient 1">
      <formula>NOT(ISERROR(SEARCH("Recipient 1",O65)))</formula>
    </cfRule>
  </conditionalFormatting>
  <conditionalFormatting sqref="O37">
    <cfRule type="containsText" dxfId="58" priority="5" operator="containsText" text="Recipient 3">
      <formula>NOT(ISERROR(SEARCH("Recipient 3",O37)))</formula>
    </cfRule>
    <cfRule type="containsText" dxfId="57" priority="6" operator="containsText" text="Recipient 3">
      <formula>NOT(ISERROR(SEARCH("Recipient 3",O37)))</formula>
    </cfRule>
    <cfRule type="containsText" dxfId="56" priority="7" operator="containsText" text="Recipient 2">
      <formula>NOT(ISERROR(SEARCH("Recipient 2",O37)))</formula>
    </cfRule>
    <cfRule type="containsText" dxfId="55" priority="8" operator="containsText" text="Recipient 1">
      <formula>NOT(ISERROR(SEARCH("Recipient 1",O37)))</formula>
    </cfRule>
  </conditionalFormatting>
  <conditionalFormatting sqref="O64">
    <cfRule type="containsText" dxfId="54" priority="1" operator="containsText" text="Recipient 3">
      <formula>NOT(ISERROR(SEARCH("Recipient 3",O64)))</formula>
    </cfRule>
    <cfRule type="containsText" dxfId="53" priority="2" operator="containsText" text="Recipient 3">
      <formula>NOT(ISERROR(SEARCH("Recipient 3",O64)))</formula>
    </cfRule>
    <cfRule type="containsText" dxfId="52" priority="3" operator="containsText" text="Recipient 2">
      <formula>NOT(ISERROR(SEARCH("Recipient 2",O64)))</formula>
    </cfRule>
    <cfRule type="containsText" dxfId="51" priority="4" operator="containsText" text="Recipient 1">
      <formula>NOT(ISERROR(SEARCH("Recipient 1",O64)))</formula>
    </cfRule>
  </conditionalFormatting>
  <dataValidations xWindow="489" yWindow="552" count="11">
    <dataValidation allowBlank="1" showInputMessage="1" showErrorMessage="1" promptTitle="Affiliation" prompt="Enter the affiliation of the project leader, if there is more than one project leader enter the affiliations in the same order as presented in the project leader field" sqref="E5"/>
    <dataValidation allowBlank="1" showInputMessage="1" showErrorMessage="1" promptTitle="Project Leader" prompt="Enter project leader's name.  If there is more than one project leader, enter their names as well." sqref="E4"/>
    <dataValidation allowBlank="1" showInputMessage="1" showErrorMessage="1" promptTitle="Proposal Title" prompt="Enter Proposal Title" sqref="E3"/>
    <dataValidation type="decimal" allowBlank="1" showInputMessage="1" showErrorMessage="1" error="Admin fee must be between 0.0 and 0.15" prompt="Enter the administrative fee as a decimal e.g 15% is entered as 0.15_x000a_" sqref="E7">
      <formula1>0</formula1>
      <formula2>0.15</formula2>
    </dataValidation>
    <dataValidation allowBlank="1" showInputMessage="1" showErrorMessage="1" prompt="Enter the requested amount without the administrative fee applied" sqref="F12:F33 F39:F60 F66:F88"/>
    <dataValidation type="list" allowBlank="1" showInputMessage="1" showErrorMessage="1" sqref="D66:D88 D39:D60 D13:D33">
      <formula1>"Professional Fees and Services, Equipment and Facilities, Travel, Other costs, COVID-19 Related Costs"</formula1>
    </dataValidation>
    <dataValidation type="list" showInputMessage="1" showErrorMessage="1" prompt="Recipient names must be entered into the project information table at the top of this sheet FIRST. Then select the funding recipient name from the drop down list. _x000a_Please note there is a maximum of 3 recipients per proposal" sqref="N39:N60 N12:N33 N66:N88">
      <formula1>$G$5:$G$7</formula1>
    </dataValidation>
    <dataValidation type="list" operator="equal" allowBlank="1" showInputMessage="1" showErrorMessage="1" error="You must enter a Yes or a No" prompt="Is this expenditure subject to an administrative fee from your organisation? Choose Yes or No from Drop down list" sqref="G12:G33 G39:G60 G66:G88">
      <formula1>"Yes,No"</formula1>
    </dataValidation>
    <dataValidation type="list" operator="equal" allowBlank="1" showInputMessage="1" showErrorMessage="1" error="You must enter a Yes or a No" prompt="Is this specific budget line item directly related to the plastics research/ communications/ other plastics intitiatives?" sqref="H12:H33 H39:H60 H66:H88">
      <formula1>"Yes,No"</formula1>
    </dataValidation>
    <dataValidation type="list" operator="equal" allowBlank="1" showInputMessage="1" showErrorMessage="1" error="If column H = No -&gt; enter 0_x000a_If Column H = Yes -&gt; enter 25, 50 ,75, or 100" prompt="If &quot;yes&quot; indicated in column F, please chose the the closest approximate value. This value is for administrative purposes only. The Secretariat may adjust the values after proposal submission. " sqref="I66:I88 I39:I60 I12:I33">
      <formula1>INDIRECT(H12)</formula1>
    </dataValidation>
    <dataValidation type="list" allowBlank="1" showInputMessage="1" showErrorMessage="1" sqref="D12">
      <formula1>"Professional Fees and Services, Equipment and Facilities, Travel, Other costs"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80" zoomScaleNormal="80" workbookViewId="0">
      <selection activeCell="B12" sqref="B12"/>
    </sheetView>
  </sheetViews>
  <sheetFormatPr defaultRowHeight="15" x14ac:dyDescent="0.25"/>
  <cols>
    <col min="1" max="1" width="22" bestFit="1" customWidth="1"/>
    <col min="2" max="2" width="25" customWidth="1"/>
    <col min="3" max="3" width="20.7109375" customWidth="1"/>
    <col min="4" max="4" width="20.7109375" style="39" customWidth="1"/>
    <col min="5" max="5" width="17.42578125" bestFit="1" customWidth="1"/>
    <col min="6" max="6" width="24.140625" bestFit="1" customWidth="1"/>
    <col min="7" max="7" width="24.140625" style="39" customWidth="1"/>
    <col min="8" max="8" width="15.7109375" bestFit="1" customWidth="1"/>
    <col min="9" max="9" width="20.42578125" bestFit="1" customWidth="1"/>
    <col min="10" max="10" width="20.42578125" style="39" customWidth="1"/>
    <col min="11" max="11" width="22.28515625" customWidth="1"/>
  </cols>
  <sheetData>
    <row r="1" spans="1:11" ht="64.5" customHeight="1" thickBot="1" x14ac:dyDescent="0.55000000000000004">
      <c r="A1" s="210" t="s">
        <v>114</v>
      </c>
      <c r="B1" s="210"/>
      <c r="C1" s="210"/>
      <c r="D1" s="210"/>
      <c r="E1" s="210"/>
      <c r="F1" s="49" t="str">
        <f>'Budget Table 1 Details'!I1</f>
        <v>X-00</v>
      </c>
      <c r="G1" s="68"/>
      <c r="H1" s="1"/>
      <c r="I1" s="2"/>
      <c r="J1" s="42"/>
      <c r="K1" s="3"/>
    </row>
    <row r="2" spans="1:11" ht="15.75" thickBot="1" x14ac:dyDescent="0.3">
      <c r="A2" s="4"/>
      <c r="B2" s="4"/>
      <c r="C2" s="4"/>
      <c r="D2" s="41"/>
      <c r="E2" s="4"/>
      <c r="F2" s="4"/>
      <c r="G2" s="69"/>
      <c r="H2" s="4"/>
      <c r="I2" s="4"/>
      <c r="J2" s="41"/>
      <c r="K2" s="3"/>
    </row>
    <row r="3" spans="1:11" ht="15.75" thickBot="1" x14ac:dyDescent="0.3">
      <c r="A3" s="5" t="s">
        <v>0</v>
      </c>
      <c r="B3" s="6">
        <f>'Budget Table 1 Details'!E3</f>
        <v>0</v>
      </c>
      <c r="C3" s="3"/>
      <c r="D3" s="40"/>
      <c r="E3" s="3"/>
      <c r="F3" s="7" t="s">
        <v>1</v>
      </c>
      <c r="G3" s="70"/>
      <c r="H3" s="3"/>
      <c r="I3" s="3"/>
      <c r="J3" s="40"/>
      <c r="K3" s="3"/>
    </row>
    <row r="4" spans="1:11" ht="15.75" thickBot="1" x14ac:dyDescent="0.3">
      <c r="A4" s="5" t="s">
        <v>2</v>
      </c>
      <c r="B4" s="6">
        <f>'Budget Table 1 Details'!E4</f>
        <v>0</v>
      </c>
      <c r="C4" s="3"/>
      <c r="D4" s="40"/>
      <c r="E4" s="3"/>
      <c r="F4" s="8" t="s">
        <v>3</v>
      </c>
      <c r="G4" s="12"/>
      <c r="H4" s="3"/>
      <c r="I4" s="3"/>
      <c r="J4" s="40"/>
      <c r="K4" s="3"/>
    </row>
    <row r="5" spans="1:11" ht="15.75" thickBot="1" x14ac:dyDescent="0.3">
      <c r="A5" s="5" t="s">
        <v>4</v>
      </c>
      <c r="B5" s="6">
        <f>'Budget Table 1 Details'!E5</f>
        <v>0</v>
      </c>
      <c r="C5" s="3"/>
      <c r="D5" s="40"/>
      <c r="E5" s="9"/>
      <c r="F5" s="10" t="s">
        <v>5</v>
      </c>
      <c r="G5" s="12"/>
      <c r="H5" s="3"/>
      <c r="I5" s="3"/>
      <c r="J5" s="40"/>
      <c r="K5" s="3"/>
    </row>
    <row r="6" spans="1:11" ht="15.75" thickBot="1" x14ac:dyDescent="0.3">
      <c r="A6" s="5" t="s">
        <v>6</v>
      </c>
      <c r="B6" s="11">
        <f>'Budget Table 1 Details'!E8</f>
        <v>0</v>
      </c>
      <c r="C6" s="3"/>
      <c r="D6" s="40"/>
      <c r="E6" s="12"/>
      <c r="F6" s="3"/>
      <c r="G6" s="40"/>
      <c r="H6" s="3"/>
      <c r="I6" s="3"/>
      <c r="J6" s="40"/>
      <c r="K6" s="3"/>
    </row>
    <row r="7" spans="1:11" x14ac:dyDescent="0.25">
      <c r="A7" s="3"/>
      <c r="B7" s="3"/>
      <c r="C7" s="3"/>
      <c r="D7" s="40"/>
      <c r="E7" s="3"/>
      <c r="F7" s="3"/>
      <c r="G7" s="40"/>
      <c r="H7" s="3"/>
      <c r="I7" s="3"/>
      <c r="J7" s="40"/>
      <c r="K7" s="3"/>
    </row>
    <row r="8" spans="1:11" ht="15.75" thickBot="1" x14ac:dyDescent="0.3">
      <c r="A8" s="3"/>
      <c r="B8" s="3"/>
      <c r="C8" s="3"/>
      <c r="D8" s="40"/>
      <c r="E8" s="3"/>
      <c r="F8" s="3"/>
      <c r="G8" s="40"/>
      <c r="H8" s="3"/>
      <c r="I8" s="3"/>
      <c r="J8" s="40"/>
      <c r="K8" s="3"/>
    </row>
    <row r="9" spans="1:11" ht="16.5" thickBot="1" x14ac:dyDescent="0.3">
      <c r="A9" s="13" t="s">
        <v>7</v>
      </c>
      <c r="B9" s="14" t="s">
        <v>8</v>
      </c>
      <c r="C9" s="15" t="s">
        <v>9</v>
      </c>
      <c r="D9" s="15" t="s">
        <v>10</v>
      </c>
      <c r="E9" s="14" t="s">
        <v>11</v>
      </c>
      <c r="F9" s="16" t="s">
        <v>12</v>
      </c>
      <c r="G9" s="16" t="s">
        <v>13</v>
      </c>
      <c r="H9" s="14" t="s">
        <v>14</v>
      </c>
      <c r="I9" s="16" t="s">
        <v>46</v>
      </c>
      <c r="J9" s="16" t="s">
        <v>57</v>
      </c>
      <c r="K9" s="14" t="s">
        <v>58</v>
      </c>
    </row>
    <row r="10" spans="1:11" ht="63" x14ac:dyDescent="0.25">
      <c r="A10" s="211" t="str">
        <f>CONCATENATE("Class of Expenditures", " ", 'Budget Table 1 Details'!G5, " of ", 'Budget Table 1 Details'!H5)</f>
        <v>Class of Expenditures Enter name of Enter Affiliation(s)</v>
      </c>
      <c r="B10" s="17" t="s">
        <v>104</v>
      </c>
      <c r="C10" s="18" t="s">
        <v>105</v>
      </c>
      <c r="D10" s="18" t="s">
        <v>121</v>
      </c>
      <c r="E10" s="19" t="s">
        <v>118</v>
      </c>
      <c r="F10" s="20" t="s">
        <v>78</v>
      </c>
      <c r="G10" s="20" t="s">
        <v>117</v>
      </c>
      <c r="H10" s="19" t="s">
        <v>108</v>
      </c>
      <c r="I10" s="20" t="s">
        <v>109</v>
      </c>
      <c r="J10" s="20" t="s">
        <v>120</v>
      </c>
      <c r="K10" s="19" t="s">
        <v>119</v>
      </c>
    </row>
    <row r="11" spans="1:11" ht="79.5" thickBot="1" x14ac:dyDescent="0.3">
      <c r="A11" s="212"/>
      <c r="B11" s="21" t="s">
        <v>15</v>
      </c>
      <c r="C11" s="19" t="s">
        <v>16</v>
      </c>
      <c r="D11" s="19" t="s">
        <v>16</v>
      </c>
      <c r="E11" s="19" t="s">
        <v>17</v>
      </c>
      <c r="F11" s="19" t="s">
        <v>16</v>
      </c>
      <c r="G11" s="19" t="s">
        <v>16</v>
      </c>
      <c r="H11" s="19" t="s">
        <v>17</v>
      </c>
      <c r="I11" s="19" t="s">
        <v>16</v>
      </c>
      <c r="J11" s="19" t="s">
        <v>16</v>
      </c>
      <c r="K11" s="19" t="s">
        <v>17</v>
      </c>
    </row>
    <row r="12" spans="1:11" ht="32.25" thickBot="1" x14ac:dyDescent="0.3">
      <c r="A12" s="22" t="s">
        <v>59</v>
      </c>
      <c r="B12" s="23">
        <v>0</v>
      </c>
      <c r="C12" s="147">
        <f>SUMIFS('Budget Table 1 Details'!$F$12:$F$32,'Budget Table 1 Details'!$D$12:$D$32, $A12,'Budget Table 1 Details'!$N$12:$N$32, 'Budget Table 1 Details'!$G$5)</f>
        <v>0</v>
      </c>
      <c r="D12" s="147">
        <f>SUMIFS('Budget Table 1 Details'!$L$12:$L$32,'Budget Table 1 Details'!$D$12:$D$32, $A12,'Budget Table 1 Details'!$N$12:$N$32, 'Budget Table 1 Details'!$G$5)</f>
        <v>0</v>
      </c>
      <c r="E12" s="25"/>
      <c r="F12" s="147">
        <f>SUMIFS('Budget Table 1 Details'!$F$39:$F$59,'Budget Table 1 Details'!$D$39:$D$59, $A12,'Budget Table 1 Details'!$N$39:$N$59, 'Budget Table 1 Details'!$G$5)</f>
        <v>0</v>
      </c>
      <c r="G12" s="147">
        <f>SUMIFS('Budget Table 1 Details'!$L$39:$L$59,'Budget Table 1 Details'!$D$39:$D$59, $A12,'Budget Table 1 Details'!$N$39:$N$59, 'Budget Table 1 Details'!$G$5)</f>
        <v>0</v>
      </c>
      <c r="H12" s="25"/>
      <c r="I12" s="147">
        <f>SUMIFS('Budget Table 1 Details'!$F$66:$F$88,'Budget Table 1 Details'!$D$66:$D$88, $A12,'Budget Table 1 Details'!$N$66:$N$88, 'Budget Table 1 Details'!$G$5)</f>
        <v>0</v>
      </c>
      <c r="J12" s="147">
        <f>SUMIFS('Budget Table 1 Details'!$L$66:$L$88,'Budget Table 1 Details'!$D$66:$D$88, $A12,'Budget Table 1 Details'!$N$66:$N$88, 'Budget Table 1 Details'!$G$5)</f>
        <v>0</v>
      </c>
      <c r="K12" s="25"/>
    </row>
    <row r="13" spans="1:11" ht="32.25" thickBot="1" x14ac:dyDescent="0.3">
      <c r="A13" s="22" t="s">
        <v>60</v>
      </c>
      <c r="B13" s="23">
        <v>0</v>
      </c>
      <c r="C13" s="147">
        <f>SUMIFS('Budget Table 1 Details'!$F$12:$F$32,'Budget Table 1 Details'!$D$12:$D$32, $A13,'Budget Table 1 Details'!$N$12:$N$32, 'Budget Table 1 Details'!$G$5)</f>
        <v>0</v>
      </c>
      <c r="D13" s="147">
        <f>SUMIFS('Budget Table 1 Details'!$L$12:$L$32,'Budget Table 1 Details'!$D$12:$D$32, $A13,'Budget Table 1 Details'!$N$12:$N$32, 'Budget Table 1 Details'!$G$5)</f>
        <v>0</v>
      </c>
      <c r="E13" s="25"/>
      <c r="F13" s="147">
        <f>SUMIFS('Budget Table 1 Details'!$F$39:$F$59,'Budget Table 1 Details'!$D$39:$D$59, $A13,'Budget Table 1 Details'!$N$39:$N$59, 'Budget Table 1 Details'!$G$5)</f>
        <v>0</v>
      </c>
      <c r="G13" s="147">
        <f>SUMIFS('Budget Table 1 Details'!$L$39:$L$59,'Budget Table 1 Details'!$D$39:$D$59, $A13,'Budget Table 1 Details'!$N$39:$N$59, 'Budget Table 1 Details'!$G$5)</f>
        <v>0</v>
      </c>
      <c r="H13" s="25"/>
      <c r="I13" s="147">
        <f>SUMIFS('Budget Table 1 Details'!$F$66:$F$88,'Budget Table 1 Details'!$D$66:$D$88, $A13,'Budget Table 1 Details'!$N$66:$N$88, 'Budget Table 1 Details'!$G$5)</f>
        <v>0</v>
      </c>
      <c r="J13" s="147">
        <f>SUMIFS('Budget Table 1 Details'!$L$66:$L$88,'Budget Table 1 Details'!$D$66:$D$88, $A13,'Budget Table 1 Details'!$N$66:$N$88, 'Budget Table 1 Details'!$G$5)</f>
        <v>0</v>
      </c>
      <c r="K13" s="25"/>
    </row>
    <row r="14" spans="1:11" ht="16.5" thickBot="1" x14ac:dyDescent="0.3">
      <c r="A14" s="22" t="s">
        <v>66</v>
      </c>
      <c r="B14" s="23">
        <v>0</v>
      </c>
      <c r="C14" s="147">
        <f>SUMIFS('Budget Table 1 Details'!$F$12:$F$32,'Budget Table 1 Details'!$D$12:$D$32, $A14,'Budget Table 1 Details'!$N$12:$N$32, 'Budget Table 1 Details'!$G$5)</f>
        <v>0</v>
      </c>
      <c r="D14" s="147">
        <f>SUMIFS('Budget Table 1 Details'!$L$12:$L$32,'Budget Table 1 Details'!$D$12:$D$32, $A14,'Budget Table 1 Details'!$N$12:$N$32, 'Budget Table 1 Details'!$G$5)</f>
        <v>0</v>
      </c>
      <c r="E14" s="25"/>
      <c r="F14" s="147">
        <f>SUMIFS('Budget Table 1 Details'!$F$39:$F$59,'Budget Table 1 Details'!$D$39:$D$59, $A14,'Budget Table 1 Details'!$N$39:$N$59, 'Budget Table 1 Details'!$G$5)</f>
        <v>0</v>
      </c>
      <c r="G14" s="147">
        <f>SUMIFS('Budget Table 1 Details'!$L$39:$L$59,'Budget Table 1 Details'!$D$39:$D$59, $A14,'Budget Table 1 Details'!$N$39:$N$59, 'Budget Table 1 Details'!$G$5)</f>
        <v>0</v>
      </c>
      <c r="H14" s="25"/>
      <c r="I14" s="147">
        <f>SUMIFS('Budget Table 1 Details'!$F$66:$F$88,'Budget Table 1 Details'!$D$66:$D$88, $A14,'Budget Table 1 Details'!$N$66:$N$88, 'Budget Table 1 Details'!$G$5)</f>
        <v>0</v>
      </c>
      <c r="J14" s="147">
        <f>SUMIFS('Budget Table 1 Details'!$L$66:$L$88,'Budget Table 1 Details'!$D$66:$D$88, $A14,'Budget Table 1 Details'!$N$66:$N$88, 'Budget Table 1 Details'!$G$5)</f>
        <v>0</v>
      </c>
      <c r="K14" s="25"/>
    </row>
    <row r="15" spans="1:11" ht="16.5" thickBot="1" x14ac:dyDescent="0.3">
      <c r="A15" s="22" t="s">
        <v>67</v>
      </c>
      <c r="B15" s="23">
        <v>0</v>
      </c>
      <c r="C15" s="147">
        <f>SUMIFS('Budget Table 1 Details'!$F$12:$F$32,'Budget Table 1 Details'!$D$12:$D$32, $A15,'Budget Table 1 Details'!$N$12:$N$32, 'Budget Table 1 Details'!$G$5)</f>
        <v>0</v>
      </c>
      <c r="D15" s="147">
        <f>SUMIFS('Budget Table 1 Details'!$L$12:$L$32,'Budget Table 1 Details'!$D$12:$D$32, $A15,'Budget Table 1 Details'!$N$12:$N$32, 'Budget Table 1 Details'!$G$5)</f>
        <v>0</v>
      </c>
      <c r="E15" s="25"/>
      <c r="F15" s="147">
        <f>SUMIFS('Budget Table 1 Details'!$F$39:$F$59,'Budget Table 1 Details'!$D$39:$D$59, $A15,'Budget Table 1 Details'!$N$39:$N$59, 'Budget Table 1 Details'!$G$5)</f>
        <v>0</v>
      </c>
      <c r="G15" s="147">
        <f>SUMIFS('Budget Table 1 Details'!$L$39:$L$59,'Budget Table 1 Details'!$D$39:$D$59, $A15,'Budget Table 1 Details'!$N$39:$N$59, 'Budget Table 1 Details'!$G$5)</f>
        <v>0</v>
      </c>
      <c r="H15" s="25"/>
      <c r="I15" s="147">
        <f>SUMIFS('Budget Table 1 Details'!$F$66:$F$88,'Budget Table 1 Details'!$D$66:$D$88, $A15,'Budget Table 1 Details'!$N$66:$N$88, 'Budget Table 1 Details'!$G$5)</f>
        <v>0</v>
      </c>
      <c r="J15" s="147">
        <f>SUMIFS('Budget Table 1 Details'!$L$66:$L$88,'Budget Table 1 Details'!$D$66:$D$88, $A15,'Budget Table 1 Details'!$N$66:$N$88, 'Budget Table 1 Details'!$G$5)</f>
        <v>0</v>
      </c>
      <c r="K15" s="25"/>
    </row>
    <row r="16" spans="1:11" ht="32.25" thickBot="1" x14ac:dyDescent="0.3">
      <c r="A16" s="22" t="s">
        <v>19</v>
      </c>
      <c r="B16" s="23">
        <v>0</v>
      </c>
      <c r="C16" s="147">
        <f>SUMIF('Budget Table 1 Details'!$N$12:$N$32,'Budget Table 1 Details'!$G$5,'Budget Table 1 Details'!$J$12:$J$32)</f>
        <v>0</v>
      </c>
      <c r="D16" s="147">
        <f>SUMIF('Budget Table 1 Details'!$N$12:$N$32,'Budget Table 1 Details'!$G$5,'Budget Table 1 Details'!$K$12:$K$32)</f>
        <v>0</v>
      </c>
      <c r="E16" s="26"/>
      <c r="F16" s="147">
        <f>SUMIF('Budget Table 1 Details'!$N$39:$N$59,'Budget Table 1 Details'!$G$5,'Budget Table 1 Details'!$J$39:$J$59)</f>
        <v>0</v>
      </c>
      <c r="G16" s="147">
        <f>SUMIF('Budget Table 1 Details'!$N$39:$N$59,'Budget Table 1 Details'!$G$5,'Budget Table 1 Details'!$K$39:$K$59)</f>
        <v>0</v>
      </c>
      <c r="H16" s="26"/>
      <c r="I16" s="147">
        <f>SUMIF('Budget Table 1 Details'!$N$66:$N$88,'Budget Table 1 Details'!$G$5,'Budget Table 1 Details'!$J$66:$J$88)</f>
        <v>0</v>
      </c>
      <c r="J16" s="147">
        <f>SUMIF('Budget Table 1 Details'!$N$66:$N$88,'Budget Table 1 Details'!$G$5,'Budget Table 1 Details'!$K$66:$K$88)</f>
        <v>0</v>
      </c>
      <c r="K16" s="26"/>
    </row>
    <row r="17" spans="1:11" ht="19.5" thickBot="1" x14ac:dyDescent="0.3">
      <c r="A17" s="27" t="s">
        <v>20</v>
      </c>
      <c r="B17" s="28">
        <f t="shared" ref="B17:K17" si="0">SUM(B12:B16)</f>
        <v>0</v>
      </c>
      <c r="C17" s="29">
        <f t="shared" si="0"/>
        <v>0</v>
      </c>
      <c r="D17" s="29">
        <f t="shared" si="0"/>
        <v>0</v>
      </c>
      <c r="E17" s="29">
        <f t="shared" si="0"/>
        <v>0</v>
      </c>
      <c r="F17" s="28">
        <f t="shared" si="0"/>
        <v>0</v>
      </c>
      <c r="G17" s="29">
        <f t="shared" si="0"/>
        <v>0</v>
      </c>
      <c r="H17" s="29">
        <f t="shared" si="0"/>
        <v>0</v>
      </c>
      <c r="I17" s="28">
        <f t="shared" si="0"/>
        <v>0</v>
      </c>
      <c r="J17" s="29">
        <f t="shared" si="0"/>
        <v>0</v>
      </c>
      <c r="K17" s="29">
        <f t="shared" si="0"/>
        <v>0</v>
      </c>
    </row>
    <row r="18" spans="1:11" ht="15.75" thickBot="1" x14ac:dyDescent="0.3"/>
    <row r="19" spans="1:11" ht="16.5" thickBot="1" x14ac:dyDescent="0.3">
      <c r="A19" s="13" t="s">
        <v>7</v>
      </c>
      <c r="B19" s="14" t="s">
        <v>8</v>
      </c>
      <c r="C19" s="15" t="s">
        <v>9</v>
      </c>
      <c r="D19" s="15" t="s">
        <v>10</v>
      </c>
      <c r="E19" s="14" t="s">
        <v>11</v>
      </c>
      <c r="F19" s="16" t="s">
        <v>12</v>
      </c>
      <c r="G19" s="16" t="s">
        <v>13</v>
      </c>
      <c r="H19" s="14" t="s">
        <v>14</v>
      </c>
      <c r="I19" s="16" t="s">
        <v>46</v>
      </c>
      <c r="J19" s="16" t="s">
        <v>57</v>
      </c>
      <c r="K19" s="14" t="s">
        <v>58</v>
      </c>
    </row>
    <row r="20" spans="1:11" ht="47.25" x14ac:dyDescent="0.25">
      <c r="A20" s="213" t="str">
        <f>CONCATENATE("Class of Expenditures", " ", 'Budget Table 1 Details'!G6, " of ", 'Budget Table 1 Details'!H6)</f>
        <v>Class of Expenditures Enter name of Enter Affiliation(s)</v>
      </c>
      <c r="B20" s="17" t="s">
        <v>104</v>
      </c>
      <c r="C20" s="18" t="s">
        <v>105</v>
      </c>
      <c r="D20" s="18" t="s">
        <v>121</v>
      </c>
      <c r="E20" s="19" t="s">
        <v>118</v>
      </c>
      <c r="F20" s="20" t="s">
        <v>78</v>
      </c>
      <c r="G20" s="20" t="s">
        <v>117</v>
      </c>
      <c r="H20" s="19" t="s">
        <v>108</v>
      </c>
      <c r="I20" s="20" t="s">
        <v>109</v>
      </c>
      <c r="J20" s="20" t="s">
        <v>110</v>
      </c>
      <c r="K20" s="19" t="s">
        <v>119</v>
      </c>
    </row>
    <row r="21" spans="1:11" ht="79.5" thickBot="1" x14ac:dyDescent="0.3">
      <c r="A21" s="214"/>
      <c r="B21" s="21" t="s">
        <v>15</v>
      </c>
      <c r="C21" s="19" t="s">
        <v>16</v>
      </c>
      <c r="D21" s="19" t="s">
        <v>16</v>
      </c>
      <c r="E21" s="19" t="s">
        <v>17</v>
      </c>
      <c r="F21" s="19" t="s">
        <v>16</v>
      </c>
      <c r="G21" s="19" t="s">
        <v>16</v>
      </c>
      <c r="H21" s="19" t="s">
        <v>17</v>
      </c>
      <c r="I21" s="19" t="s">
        <v>16</v>
      </c>
      <c r="J21" s="19" t="s">
        <v>16</v>
      </c>
      <c r="K21" s="19" t="s">
        <v>17</v>
      </c>
    </row>
    <row r="22" spans="1:11" ht="32.25" thickBot="1" x14ac:dyDescent="0.3">
      <c r="A22" s="22" t="s">
        <v>59</v>
      </c>
      <c r="B22" s="23">
        <v>0</v>
      </c>
      <c r="C22" s="147">
        <f>SUMIFS('Budget Table 1 Details'!$F$12:$F$32,'Budget Table 1 Details'!$D$12:$D$32, $A22,'Budget Table 1 Details'!$N$12:$N$32, 'Budget Table 1 Details'!$G$6)</f>
        <v>0</v>
      </c>
      <c r="D22" s="147">
        <f>SUMIFS('Budget Table 1 Details'!$L$12:$L$32,'Budget Table 1 Details'!$D$12:$D$32, $A22,'Budget Table 1 Details'!$N$12:$N$32, 'Budget Table 1 Details'!$G$6)</f>
        <v>0</v>
      </c>
      <c r="E22" s="46"/>
      <c r="F22" s="147">
        <f>SUMIFS('Budget Table 1 Details'!$F$39:$F$59,'Budget Table 1 Details'!$D$39:$D$59, $A22,'Budget Table 1 Details'!$N$39:$N$59, 'Budget Table 1 Details'!$G$6)</f>
        <v>0</v>
      </c>
      <c r="G22" s="147">
        <f>SUMIFS('Budget Table 1 Details'!$L$39:$L$59,'Budget Table 1 Details'!$D$39:$D$59, $A22,'Budget Table 1 Details'!$N$39:$N$59, 'Budget Table 1 Details'!$G$6)</f>
        <v>0</v>
      </c>
      <c r="H22" s="46"/>
      <c r="I22" s="147">
        <f>SUMIFS('Budget Table 1 Details'!$F$66:$F$88,'Budget Table 1 Details'!$D$66:$D$88, $A22,'Budget Table 1 Details'!$N$66:$N$88, 'Budget Table 1 Details'!$G$6)</f>
        <v>0</v>
      </c>
      <c r="J22" s="147">
        <f>SUMIFS('Budget Table 1 Details'!$L$66:$L$88,'Budget Table 1 Details'!$D$66:$D$88, $A22,'Budget Table 1 Details'!$N$66:$N$88, 'Budget Table 1 Details'!$G$6)</f>
        <v>0</v>
      </c>
      <c r="K22" s="46"/>
    </row>
    <row r="23" spans="1:11" ht="32.25" thickBot="1" x14ac:dyDescent="0.3">
      <c r="A23" s="22" t="s">
        <v>60</v>
      </c>
      <c r="B23" s="23">
        <v>0</v>
      </c>
      <c r="C23" s="147">
        <f>SUMIFS('Budget Table 1 Details'!$F$12:$F$32,'Budget Table 1 Details'!$D$12:$D$32, $A23,'Budget Table 1 Details'!$N$12:$N$32, 'Budget Table 1 Details'!$G$6)</f>
        <v>0</v>
      </c>
      <c r="D23" s="147">
        <f>SUMIFS('Budget Table 1 Details'!$L$12:$L$32,'Budget Table 1 Details'!$D$12:$D$32, $A23,'Budget Table 1 Details'!$N$12:$N$32, 'Budget Table 1 Details'!$G$6)</f>
        <v>0</v>
      </c>
      <c r="E23" s="46"/>
      <c r="F23" s="147">
        <f>SUMIFS('Budget Table 1 Details'!$F$39:$F$59,'Budget Table 1 Details'!$D$39:$D$59, $A23,'Budget Table 1 Details'!$N$39:$N$59, 'Budget Table 1 Details'!$G$6)</f>
        <v>0</v>
      </c>
      <c r="G23" s="147">
        <f>SUMIFS('Budget Table 1 Details'!$L$39:$L$59,'Budget Table 1 Details'!$D$39:$D$59, $A23,'Budget Table 1 Details'!$N$39:$N$59, 'Budget Table 1 Details'!$G$6)</f>
        <v>0</v>
      </c>
      <c r="H23" s="46"/>
      <c r="I23" s="147">
        <f>SUMIFS('Budget Table 1 Details'!$F$66:$F$88,'Budget Table 1 Details'!$D$66:$D$88, $A23,'Budget Table 1 Details'!$N$66:$N$88, 'Budget Table 1 Details'!$G$6)</f>
        <v>0</v>
      </c>
      <c r="J23" s="147">
        <f>SUMIFS('Budget Table 1 Details'!$L$66:$L$88,'Budget Table 1 Details'!$D$66:$D$88, $A23,'Budget Table 1 Details'!$N$66:$N$88, 'Budget Table 1 Details'!$G$6)</f>
        <v>0</v>
      </c>
      <c r="K23" s="46"/>
    </row>
    <row r="24" spans="1:11" ht="16.5" thickBot="1" x14ac:dyDescent="0.3">
      <c r="A24" s="22" t="s">
        <v>66</v>
      </c>
      <c r="B24" s="23">
        <v>0</v>
      </c>
      <c r="C24" s="147">
        <f>SUMIFS('Budget Table 1 Details'!$F$12:$F$32,'Budget Table 1 Details'!$D$12:$D$32, $A24,'Budget Table 1 Details'!$N$12:$N$32, 'Budget Table 1 Details'!$G$6)</f>
        <v>0</v>
      </c>
      <c r="D24" s="147">
        <f>SUMIFS('Budget Table 1 Details'!$L$12:$L$32,'Budget Table 1 Details'!$D$12:$D$32, $A24,'Budget Table 1 Details'!$N$12:$N$32, 'Budget Table 1 Details'!$G$6)</f>
        <v>0</v>
      </c>
      <c r="E24" s="46"/>
      <c r="F24" s="147">
        <f>SUMIFS('Budget Table 1 Details'!$F$39:$F$59,'Budget Table 1 Details'!$D$39:$D$59, $A24,'Budget Table 1 Details'!$N$39:$N$59, 'Budget Table 1 Details'!$G$6)</f>
        <v>0</v>
      </c>
      <c r="G24" s="147">
        <f>SUMIFS('Budget Table 1 Details'!$L$39:$L$59,'Budget Table 1 Details'!$D$39:$D$59, $A24,'Budget Table 1 Details'!$N$39:$N$59, 'Budget Table 1 Details'!$G$6)</f>
        <v>0</v>
      </c>
      <c r="H24" s="46"/>
      <c r="I24" s="147">
        <f>SUMIFS('Budget Table 1 Details'!$F$66:$F$88,'Budget Table 1 Details'!$D$66:$D$88, $A24,'Budget Table 1 Details'!$N$66:$N$88, 'Budget Table 1 Details'!$G$6)</f>
        <v>0</v>
      </c>
      <c r="J24" s="147">
        <f>SUMIFS('Budget Table 1 Details'!$L$66:$L$88,'Budget Table 1 Details'!$D$66:$D$88, $A24,'Budget Table 1 Details'!$N$66:$N$88, 'Budget Table 1 Details'!$G$6)</f>
        <v>0</v>
      </c>
      <c r="K24" s="46"/>
    </row>
    <row r="25" spans="1:11" ht="16.5" thickBot="1" x14ac:dyDescent="0.3">
      <c r="A25" s="22" t="s">
        <v>67</v>
      </c>
      <c r="B25" s="23">
        <v>0</v>
      </c>
      <c r="C25" s="147">
        <f>SUMIFS('Budget Table 1 Details'!$F$12:$F$32,'Budget Table 1 Details'!$D$12:$D$32, $A25,'Budget Table 1 Details'!$N$12:$N$32, 'Budget Table 1 Details'!$G$6)</f>
        <v>0</v>
      </c>
      <c r="D25" s="147">
        <f>SUMIFS('Budget Table 1 Details'!$L$12:$L$32,'Budget Table 1 Details'!$D$12:$D$32, $A25,'Budget Table 1 Details'!$N$12:$N$32, 'Budget Table 1 Details'!$G$6)</f>
        <v>0</v>
      </c>
      <c r="E25" s="46"/>
      <c r="F25" s="147">
        <f>SUMIFS('Budget Table 1 Details'!$F$39:$F$59,'Budget Table 1 Details'!$D$39:$D$59, $A25,'Budget Table 1 Details'!$N$39:$N$59, 'Budget Table 1 Details'!$G$6)</f>
        <v>0</v>
      </c>
      <c r="G25" s="147">
        <f>SUMIFS('Budget Table 1 Details'!$L$39:$L$59,'Budget Table 1 Details'!$D$39:$D$59, $A25,'Budget Table 1 Details'!$N$39:$N$59, 'Budget Table 1 Details'!$G$6)</f>
        <v>0</v>
      </c>
      <c r="H25" s="46"/>
      <c r="I25" s="147">
        <f>SUMIFS('Budget Table 1 Details'!$F$66:$F$88,'Budget Table 1 Details'!$D$66:$D$88, $A25,'Budget Table 1 Details'!$N$66:$N$88, 'Budget Table 1 Details'!$G$6)</f>
        <v>0</v>
      </c>
      <c r="J25" s="24">
        <f>SUMIFS('Budget Table 1 Details'!$L$66:$L$85,'Budget Table 1 Details'!$D$66:$D$85, $A25,'Budget Table 1 Details'!$N$66:$N$85, 'Budget Table 1 Details'!$G$6)</f>
        <v>0</v>
      </c>
      <c r="K25" s="46"/>
    </row>
    <row r="26" spans="1:11" ht="32.25" thickBot="1" x14ac:dyDescent="0.3">
      <c r="A26" s="22" t="s">
        <v>19</v>
      </c>
      <c r="B26" s="23">
        <v>0</v>
      </c>
      <c r="C26" s="147">
        <f>SUMIF('Budget Table 1 Details'!$N$12:$N$32,'Budget Table 1 Details'!$G$6,'Budget Table 1 Details'!$J$12:$J$32)</f>
        <v>0</v>
      </c>
      <c r="D26" s="147">
        <f>SUMIF('Budget Table 1 Details'!$N$12:$N$32,'Budget Table 1 Details'!$G$6,'Budget Table 1 Details'!$K$12:$K$32)</f>
        <v>0</v>
      </c>
      <c r="E26" s="26"/>
      <c r="F26" s="147">
        <f>SUMIF('Budget Table 1 Details'!$N$39:$N$59,'Budget Table 1 Details'!$G$6,'Budget Table 1 Details'!$J$39:$J$59)</f>
        <v>0</v>
      </c>
      <c r="G26" s="147">
        <f>SUMIF('Budget Table 1 Details'!$N$39:$N$59,'Budget Table 1 Details'!$G$6,'Budget Table 1 Details'!$K$39:$K$59)</f>
        <v>0</v>
      </c>
      <c r="H26" s="26"/>
      <c r="I26" s="147">
        <f>SUMIF('Budget Table 1 Details'!$N$66:$N$88,'Budget Table 1 Details'!$G$6,'Budget Table 1 Details'!$J$66:$J$88)</f>
        <v>0</v>
      </c>
      <c r="J26" s="147">
        <f>SUMIF('Budget Table 1 Details'!$N$66:$N$88,'Budget Table 1 Details'!$G$6,'Budget Table 1 Details'!$K$66:$K$88)</f>
        <v>0</v>
      </c>
      <c r="K26" s="26"/>
    </row>
    <row r="27" spans="1:11" ht="19.5" thickBot="1" x14ac:dyDescent="0.3">
      <c r="A27" s="27" t="s">
        <v>20</v>
      </c>
      <c r="B27" s="28">
        <f t="shared" ref="B27:K27" si="1">SUM(B22:B26)</f>
        <v>0</v>
      </c>
      <c r="C27" s="29">
        <f t="shared" si="1"/>
        <v>0</v>
      </c>
      <c r="D27" s="29">
        <f t="shared" si="1"/>
        <v>0</v>
      </c>
      <c r="E27" s="29">
        <f t="shared" si="1"/>
        <v>0</v>
      </c>
      <c r="F27" s="28">
        <f t="shared" si="1"/>
        <v>0</v>
      </c>
      <c r="G27" s="29">
        <f t="shared" si="1"/>
        <v>0</v>
      </c>
      <c r="H27" s="29">
        <f t="shared" si="1"/>
        <v>0</v>
      </c>
      <c r="I27" s="28">
        <f t="shared" si="1"/>
        <v>0</v>
      </c>
      <c r="J27" s="29">
        <f t="shared" si="1"/>
        <v>0</v>
      </c>
      <c r="K27" s="29">
        <f t="shared" si="1"/>
        <v>0</v>
      </c>
    </row>
    <row r="28" spans="1:11" ht="15.75" thickBot="1" x14ac:dyDescent="0.3"/>
    <row r="29" spans="1:11" ht="16.5" thickBot="1" x14ac:dyDescent="0.3">
      <c r="A29" s="13" t="s">
        <v>7</v>
      </c>
      <c r="B29" s="14" t="s">
        <v>8</v>
      </c>
      <c r="C29" s="15" t="s">
        <v>9</v>
      </c>
      <c r="D29" s="15" t="s">
        <v>10</v>
      </c>
      <c r="E29" s="14" t="s">
        <v>11</v>
      </c>
      <c r="F29" s="16" t="s">
        <v>12</v>
      </c>
      <c r="G29" s="16" t="s">
        <v>13</v>
      </c>
      <c r="H29" s="14" t="s">
        <v>14</v>
      </c>
      <c r="I29" s="16" t="s">
        <v>46</v>
      </c>
      <c r="J29" s="16" t="s">
        <v>57</v>
      </c>
      <c r="K29" s="14" t="s">
        <v>58</v>
      </c>
    </row>
    <row r="30" spans="1:11" ht="63" x14ac:dyDescent="0.25">
      <c r="A30" s="215" t="str">
        <f>CONCATENATE("Class of Expenditures", " ", 'Budget Table 1 Details'!G7, " of ", 'Budget Table 1 Details'!H7)</f>
        <v>Class of Expenditures Enter name of Enter Affiliation(s)</v>
      </c>
      <c r="B30" s="17" t="s">
        <v>104</v>
      </c>
      <c r="C30" s="18" t="s">
        <v>105</v>
      </c>
      <c r="D30" s="18" t="s">
        <v>121</v>
      </c>
      <c r="E30" s="19" t="s">
        <v>118</v>
      </c>
      <c r="F30" s="20" t="s">
        <v>78</v>
      </c>
      <c r="G30" s="20" t="s">
        <v>117</v>
      </c>
      <c r="H30" s="19" t="s">
        <v>108</v>
      </c>
      <c r="I30" s="20" t="s">
        <v>109</v>
      </c>
      <c r="J30" s="20" t="s">
        <v>120</v>
      </c>
      <c r="K30" s="19" t="s">
        <v>119</v>
      </c>
    </row>
    <row r="31" spans="1:11" ht="79.5" thickBot="1" x14ac:dyDescent="0.3">
      <c r="A31" s="216"/>
      <c r="B31" s="21" t="s">
        <v>15</v>
      </c>
      <c r="C31" s="19" t="s">
        <v>16</v>
      </c>
      <c r="D31" s="19" t="s">
        <v>16</v>
      </c>
      <c r="E31" s="19" t="s">
        <v>17</v>
      </c>
      <c r="F31" s="19" t="s">
        <v>16</v>
      </c>
      <c r="G31" s="19" t="s">
        <v>16</v>
      </c>
      <c r="H31" s="19" t="s">
        <v>17</v>
      </c>
      <c r="I31" s="19" t="s">
        <v>16</v>
      </c>
      <c r="J31" s="19" t="s">
        <v>16</v>
      </c>
      <c r="K31" s="19" t="s">
        <v>17</v>
      </c>
    </row>
    <row r="32" spans="1:11" ht="32.25" thickBot="1" x14ac:dyDescent="0.3">
      <c r="A32" s="22" t="s">
        <v>59</v>
      </c>
      <c r="B32" s="23">
        <v>0</v>
      </c>
      <c r="C32" s="147">
        <f>SUMIFS('Budget Table 1 Details'!$F$12:$F$32,'Budget Table 1 Details'!$D$12:$D$32, $A32,'Budget Table 1 Details'!$N$12:$N$32, 'Budget Table 1 Details'!$G$7)</f>
        <v>0</v>
      </c>
      <c r="D32" s="147">
        <f>SUMIFS('Budget Table 1 Details'!$L$12:$L$32,'Budget Table 1 Details'!$D$12:$D$32, $A32,'Budget Table 1 Details'!$N$12:$N$32, 'Budget Table 1 Details'!$G$7)</f>
        <v>0</v>
      </c>
      <c r="E32" s="46"/>
      <c r="F32" s="147">
        <f>SUMIFS('Budget Table 1 Details'!$F$39:$F$59,'Budget Table 1 Details'!$D$39:$D$59, $A32,'Budget Table 1 Details'!$N$39:$N$59, 'Budget Table 1 Details'!$G$7)</f>
        <v>0</v>
      </c>
      <c r="G32" s="147">
        <f>SUMIFS('Budget Table 1 Details'!$L$39:$L$59,'Budget Table 1 Details'!$D$39:$D$59, $A32,'Budget Table 1 Details'!$N$39:$N$59, 'Budget Table 1 Details'!$G$7)</f>
        <v>0</v>
      </c>
      <c r="H32" s="46"/>
      <c r="I32" s="147">
        <f>SUMIFS('Budget Table 1 Details'!$F$66:$F$88,'Budget Table 1 Details'!$D$66:$D$88, $A32,'Budget Table 1 Details'!$N$66:$N$88, 'Budget Table 1 Details'!$G$7)</f>
        <v>0</v>
      </c>
      <c r="J32" s="147">
        <f>SUMIFS('Budget Table 1 Details'!$L$66:$L$88,'Budget Table 1 Details'!$D$66:$D$88, $A32,'Budget Table 1 Details'!$N$66:$N$88, 'Budget Table 1 Details'!$G$7)</f>
        <v>0</v>
      </c>
      <c r="K32" s="46"/>
    </row>
    <row r="33" spans="1:11" ht="32.25" thickBot="1" x14ac:dyDescent="0.3">
      <c r="A33" s="22" t="s">
        <v>60</v>
      </c>
      <c r="B33" s="23">
        <v>0</v>
      </c>
      <c r="C33" s="147">
        <f>SUMIFS('Budget Table 1 Details'!$F$12:$F$32,'Budget Table 1 Details'!$D$12:$D$32, $A33,'Budget Table 1 Details'!$N$12:$N$32, 'Budget Table 1 Details'!$G$7)</f>
        <v>0</v>
      </c>
      <c r="D33" s="147">
        <f>SUMIFS('Budget Table 1 Details'!$L$12:$L$32,'Budget Table 1 Details'!$D$12:$D$32, $A33,'Budget Table 1 Details'!$N$12:$N$32, 'Budget Table 1 Details'!$G$7)</f>
        <v>0</v>
      </c>
      <c r="E33" s="46"/>
      <c r="F33" s="147">
        <f>SUMIFS('Budget Table 1 Details'!$F$39:$F$59,'Budget Table 1 Details'!$D$39:$D$59, $A33,'Budget Table 1 Details'!$N$39:$N$59, 'Budget Table 1 Details'!$G$7)</f>
        <v>0</v>
      </c>
      <c r="G33" s="147">
        <f>SUMIFS('Budget Table 1 Details'!$L$39:$L$59,'Budget Table 1 Details'!$D$39:$D$59, $A33,'Budget Table 1 Details'!$N$39:$N$59, 'Budget Table 1 Details'!$G$7)</f>
        <v>0</v>
      </c>
      <c r="H33" s="46"/>
      <c r="I33" s="147">
        <f>SUMIFS('Budget Table 1 Details'!$F$66:$F$88,'Budget Table 1 Details'!$D$66:$D$88, $A33,'Budget Table 1 Details'!$N$66:$N$88, 'Budget Table 1 Details'!$G$7)</f>
        <v>0</v>
      </c>
      <c r="J33" s="147">
        <f>SUMIFS('Budget Table 1 Details'!$L$66:$L$88,'Budget Table 1 Details'!$D$66:$D$88, $A33,'Budget Table 1 Details'!$N$66:$N$88, 'Budget Table 1 Details'!$G$7)</f>
        <v>0</v>
      </c>
      <c r="K33" s="46"/>
    </row>
    <row r="34" spans="1:11" ht="16.5" thickBot="1" x14ac:dyDescent="0.3">
      <c r="A34" s="22" t="s">
        <v>66</v>
      </c>
      <c r="B34" s="23">
        <v>0</v>
      </c>
      <c r="C34" s="147">
        <f>SUMIFS('Budget Table 1 Details'!$F$12:$F$32,'Budget Table 1 Details'!$D$12:$D$32, $A34,'Budget Table 1 Details'!$N$12:$N$32, 'Budget Table 1 Details'!$G$7)</f>
        <v>0</v>
      </c>
      <c r="D34" s="147">
        <f>SUMIFS('Budget Table 1 Details'!$L$12:$L$32,'Budget Table 1 Details'!$D$12:$D$32, $A34,'Budget Table 1 Details'!$N$12:$N$32, 'Budget Table 1 Details'!$G$7)</f>
        <v>0</v>
      </c>
      <c r="E34" s="46"/>
      <c r="F34" s="147">
        <f>SUMIFS('Budget Table 1 Details'!$F$39:$F$59,'Budget Table 1 Details'!$D$39:$D$59, $A34,'Budget Table 1 Details'!$N$39:$N$59, 'Budget Table 1 Details'!$G$7)</f>
        <v>0</v>
      </c>
      <c r="G34" s="147">
        <f>SUMIFS('Budget Table 1 Details'!$L$39:$L$59,'Budget Table 1 Details'!$D$39:$D$59, $A34,'Budget Table 1 Details'!$N$39:$N$59, 'Budget Table 1 Details'!$G$7)</f>
        <v>0</v>
      </c>
      <c r="H34" s="46"/>
      <c r="I34" s="147">
        <f>SUMIFS('Budget Table 1 Details'!$F$66:$F$88,'Budget Table 1 Details'!$D$66:$D$88, $A34,'Budget Table 1 Details'!$N$66:$N$88, 'Budget Table 1 Details'!$G$7)</f>
        <v>0</v>
      </c>
      <c r="J34" s="147">
        <f>SUMIFS('Budget Table 1 Details'!$L$66:$L$88,'Budget Table 1 Details'!$D$66:$D$88, $A34,'Budget Table 1 Details'!$N$66:$N$88, 'Budget Table 1 Details'!$G$7)</f>
        <v>0</v>
      </c>
      <c r="K34" s="46"/>
    </row>
    <row r="35" spans="1:11" ht="16.5" thickBot="1" x14ac:dyDescent="0.3">
      <c r="A35" s="22" t="s">
        <v>67</v>
      </c>
      <c r="B35" s="23">
        <v>0</v>
      </c>
      <c r="C35" s="147">
        <f>SUMIFS('Budget Table 1 Details'!$F$12:$F$32,'Budget Table 1 Details'!$D$12:$D$32, $A35,'Budget Table 1 Details'!$N$12:$N$32, 'Budget Table 1 Details'!$G$7)</f>
        <v>0</v>
      </c>
      <c r="D35" s="147">
        <f>SUMIFS('Budget Table 1 Details'!$L$12:$L$32,'Budget Table 1 Details'!$D$12:$D$32, $A35,'Budget Table 1 Details'!$N$12:$N$32, 'Budget Table 1 Details'!$G$7)</f>
        <v>0</v>
      </c>
      <c r="E35" s="46"/>
      <c r="F35" s="147">
        <f>SUMIFS('Budget Table 1 Details'!$F$39:$F$59,'Budget Table 1 Details'!$D$39:$D$59, $A35,'Budget Table 1 Details'!$N$39:$N$59, 'Budget Table 1 Details'!$G$7)</f>
        <v>0</v>
      </c>
      <c r="G35" s="147">
        <f>SUMIFS('Budget Table 1 Details'!$L$39:$L$59,'Budget Table 1 Details'!$D$39:$D$59, $A35,'Budget Table 1 Details'!$N$39:$N$59, 'Budget Table 1 Details'!$G$7)</f>
        <v>0</v>
      </c>
      <c r="H35" s="46"/>
      <c r="I35" s="147">
        <f>SUMIFS('Budget Table 1 Details'!$F$66:$F$88,'Budget Table 1 Details'!$D$66:$D$88, $A35,'Budget Table 1 Details'!$N$66:$N$88, 'Budget Table 1 Details'!$G$7)</f>
        <v>0</v>
      </c>
      <c r="J35" s="147">
        <f>SUMIFS('Budget Table 1 Details'!$L$66:$L$88,'Budget Table 1 Details'!$D$66:$D$88, $A35,'Budget Table 1 Details'!$N$66:$N$88, 'Budget Table 1 Details'!$G$7)</f>
        <v>0</v>
      </c>
      <c r="K35" s="46"/>
    </row>
    <row r="36" spans="1:11" ht="32.25" thickBot="1" x14ac:dyDescent="0.3">
      <c r="A36" s="22" t="s">
        <v>19</v>
      </c>
      <c r="B36" s="23">
        <v>0</v>
      </c>
      <c r="C36" s="147">
        <f>SUMIF('Budget Table 1 Details'!$N$12:$N$32,'Budget Table 1 Details'!$G$7,'Budget Table 1 Details'!$J$12:$J$32)</f>
        <v>0</v>
      </c>
      <c r="D36" s="24">
        <f>SUMIF('Budget Table 1 Details'!$N$12:$N$31,'Budget Table 1 Details'!$G$7,'Budget Table 1 Details'!$K$12:$K$31)</f>
        <v>0</v>
      </c>
      <c r="E36" s="26"/>
      <c r="F36" s="147">
        <f>SUMIF('Budget Table 1 Details'!$N$39:$N$59,'Budget Table 1 Details'!$G$7,'Budget Table 1 Details'!$J$39:$J$59)</f>
        <v>0</v>
      </c>
      <c r="G36" s="147">
        <f>SUMIF('Budget Table 1 Details'!$N$39:$N$59,'Budget Table 1 Details'!$G$7,'Budget Table 1 Details'!$K$39:$K$59)</f>
        <v>0</v>
      </c>
      <c r="H36" s="26"/>
      <c r="I36" s="147">
        <f>SUMIF('Budget Table 1 Details'!$N$66:$N$88,'Budget Table 1 Details'!$G$7,'Budget Table 1 Details'!$J$66:$J$88)</f>
        <v>0</v>
      </c>
      <c r="J36" s="147">
        <f>SUMIF('Budget Table 1 Details'!$N$66:$N$88,'Budget Table 1 Details'!$G$7,'Budget Table 1 Details'!$K$66:$K$88)</f>
        <v>0</v>
      </c>
      <c r="K36" s="26"/>
    </row>
    <row r="37" spans="1:11" ht="19.5" thickBot="1" x14ac:dyDescent="0.3">
      <c r="A37" s="27" t="s">
        <v>20</v>
      </c>
      <c r="B37" s="28">
        <f t="shared" ref="B37:K37" si="2">SUM(B32:B36)</f>
        <v>0</v>
      </c>
      <c r="C37" s="29">
        <f t="shared" si="2"/>
        <v>0</v>
      </c>
      <c r="D37" s="29">
        <f t="shared" si="2"/>
        <v>0</v>
      </c>
      <c r="E37" s="29">
        <f t="shared" si="2"/>
        <v>0</v>
      </c>
      <c r="F37" s="28">
        <f t="shared" si="2"/>
        <v>0</v>
      </c>
      <c r="G37" s="29">
        <f t="shared" si="2"/>
        <v>0</v>
      </c>
      <c r="H37" s="29">
        <f t="shared" si="2"/>
        <v>0</v>
      </c>
      <c r="I37" s="28">
        <f t="shared" si="2"/>
        <v>0</v>
      </c>
      <c r="J37" s="29">
        <f t="shared" si="2"/>
        <v>0</v>
      </c>
      <c r="K37" s="29">
        <f t="shared" si="2"/>
        <v>0</v>
      </c>
    </row>
    <row r="38" spans="1:11" ht="15.75" thickBot="1" x14ac:dyDescent="0.3"/>
    <row r="39" spans="1:11" ht="16.5" thickBot="1" x14ac:dyDescent="0.3">
      <c r="A39" s="13" t="s">
        <v>7</v>
      </c>
      <c r="B39" s="14" t="s">
        <v>8</v>
      </c>
      <c r="C39" s="15" t="s">
        <v>9</v>
      </c>
      <c r="D39" s="15" t="s">
        <v>10</v>
      </c>
      <c r="E39" s="14" t="s">
        <v>11</v>
      </c>
      <c r="F39" s="16" t="s">
        <v>12</v>
      </c>
      <c r="G39" s="16" t="s">
        <v>13</v>
      </c>
      <c r="H39" s="14" t="s">
        <v>14</v>
      </c>
      <c r="I39" s="16" t="s">
        <v>46</v>
      </c>
      <c r="J39" s="16" t="s">
        <v>57</v>
      </c>
      <c r="K39" s="14" t="s">
        <v>58</v>
      </c>
    </row>
    <row r="40" spans="1:11" ht="47.25" x14ac:dyDescent="0.25">
      <c r="A40" s="217" t="s">
        <v>37</v>
      </c>
      <c r="B40" s="17" t="s">
        <v>104</v>
      </c>
      <c r="C40" s="18" t="s">
        <v>105</v>
      </c>
      <c r="D40" s="18" t="s">
        <v>106</v>
      </c>
      <c r="E40" s="19" t="s">
        <v>107</v>
      </c>
      <c r="F40" s="20" t="s">
        <v>78</v>
      </c>
      <c r="G40" s="20" t="s">
        <v>79</v>
      </c>
      <c r="H40" s="19" t="s">
        <v>108</v>
      </c>
      <c r="I40" s="20" t="s">
        <v>109</v>
      </c>
      <c r="J40" s="20" t="s">
        <v>110</v>
      </c>
      <c r="K40" s="19" t="s">
        <v>111</v>
      </c>
    </row>
    <row r="41" spans="1:11" ht="79.5" thickBot="1" x14ac:dyDescent="0.3">
      <c r="A41" s="217"/>
      <c r="B41" s="21" t="s">
        <v>15</v>
      </c>
      <c r="C41" s="19" t="s">
        <v>16</v>
      </c>
      <c r="D41" s="19" t="s">
        <v>16</v>
      </c>
      <c r="E41" s="19" t="s">
        <v>17</v>
      </c>
      <c r="F41" s="19" t="s">
        <v>16</v>
      </c>
      <c r="G41" s="19" t="s">
        <v>16</v>
      </c>
      <c r="H41" s="19" t="s">
        <v>17</v>
      </c>
      <c r="I41" s="19" t="s">
        <v>16</v>
      </c>
      <c r="J41" s="19" t="s">
        <v>16</v>
      </c>
      <c r="K41" s="19" t="s">
        <v>17</v>
      </c>
    </row>
    <row r="42" spans="1:11" ht="32.25" thickBot="1" x14ac:dyDescent="0.3">
      <c r="A42" s="22" t="s">
        <v>35</v>
      </c>
      <c r="B42" s="25">
        <f>SUM(,B32,B22,B12)</f>
        <v>0</v>
      </c>
      <c r="C42" s="24">
        <f t="shared" ref="C42:D46" si="3">SUM(C32,C22,C12,)</f>
        <v>0</v>
      </c>
      <c r="D42" s="24">
        <f t="shared" si="3"/>
        <v>0</v>
      </c>
      <c r="E42" s="46">
        <f ca="1">SUMIF('Table 3 Other sources of funds'!$A$11:$E$30,"Professional Fees and Services",'Table 3 Other sources of funds'!$E$11:$E$30)</f>
        <v>0</v>
      </c>
      <c r="F42" s="24">
        <f t="shared" ref="F42:G46" si="4">SUM(F32,F22,F12)</f>
        <v>0</v>
      </c>
      <c r="G42" s="24">
        <f t="shared" si="4"/>
        <v>0</v>
      </c>
      <c r="H42" s="46">
        <f ca="1">SUMIF('Table 3 Other sources of funds'!$A$36:$E$55,"Professional Fees and Services",'Table 3 Other sources of funds'!$E$36:$E$55)</f>
        <v>0</v>
      </c>
      <c r="I42" s="24">
        <f t="shared" ref="I42:J46" si="5">SUM(I32,I22,I12)</f>
        <v>0</v>
      </c>
      <c r="J42" s="24">
        <f t="shared" si="5"/>
        <v>0</v>
      </c>
      <c r="K42" s="25">
        <f ca="1">SUMIF('Table 3 Other sources of funds'!$A$61:$E$80,"Professional Fees and Services",'Table 3 Other sources of funds'!$E$61:$E$80)</f>
        <v>0</v>
      </c>
    </row>
    <row r="43" spans="1:11" ht="32.25" thickBot="1" x14ac:dyDescent="0.3">
      <c r="A43" s="22" t="s">
        <v>36</v>
      </c>
      <c r="B43" s="25">
        <f>SUM(,B33,B23,B13)</f>
        <v>0</v>
      </c>
      <c r="C43" s="24">
        <f t="shared" si="3"/>
        <v>0</v>
      </c>
      <c r="D43" s="24">
        <f t="shared" si="3"/>
        <v>0</v>
      </c>
      <c r="E43" s="46">
        <f ca="1">SUMIF('Table 3 Other sources of funds'!$A$11:$E$30,"Equipment and Facilities",'Table 3 Other sources of funds'!$E$11:$E$30)</f>
        <v>0</v>
      </c>
      <c r="F43" s="24">
        <f t="shared" si="4"/>
        <v>0</v>
      </c>
      <c r="G43" s="24">
        <f t="shared" si="4"/>
        <v>0</v>
      </c>
      <c r="H43" s="46">
        <f ca="1">SUMIF('Table 3 Other sources of funds'!$A$36:$E$55,"Equipment and Facilities",'Table 3 Other sources of funds'!$E$36:$E$55)</f>
        <v>0</v>
      </c>
      <c r="I43" s="24">
        <f t="shared" si="5"/>
        <v>0</v>
      </c>
      <c r="J43" s="24">
        <f t="shared" si="5"/>
        <v>0</v>
      </c>
      <c r="K43" s="46">
        <f ca="1">SUMIF('Table 3 Other sources of funds'!$A$61:$E$80,"Equipment and Facilities",'Table 3 Other sources of funds'!$E$61:$E$80)</f>
        <v>0</v>
      </c>
    </row>
    <row r="44" spans="1:11" ht="16.5" thickBot="1" x14ac:dyDescent="0.3">
      <c r="A44" s="22" t="s">
        <v>18</v>
      </c>
      <c r="B44" s="25">
        <f>SUM(,B34,B24,B14)</f>
        <v>0</v>
      </c>
      <c r="C44" s="24">
        <f t="shared" si="3"/>
        <v>0</v>
      </c>
      <c r="D44" s="24">
        <f t="shared" si="3"/>
        <v>0</v>
      </c>
      <c r="E44" s="46">
        <f ca="1">SUMIF('Table 3 Other sources of funds'!$A$11:$E$30,"Travel",'Table 3 Other sources of funds'!$E$11:$E$30)</f>
        <v>0</v>
      </c>
      <c r="F44" s="24">
        <f t="shared" si="4"/>
        <v>0</v>
      </c>
      <c r="G44" s="24">
        <f t="shared" si="4"/>
        <v>0</v>
      </c>
      <c r="H44" s="46">
        <f ca="1">SUMIF('Table 3 Other sources of funds'!$A$36:$E$55,"Travel",'Table 3 Other sources of funds'!$E$36:$E$55)</f>
        <v>0</v>
      </c>
      <c r="I44" s="24">
        <f t="shared" si="5"/>
        <v>0</v>
      </c>
      <c r="J44" s="24">
        <f t="shared" si="5"/>
        <v>0</v>
      </c>
      <c r="K44" s="46">
        <f ca="1">SUMIF('Table 3 Other sources of funds'!$A$61:$E$80,"Travel",'Table 3 Other sources of funds'!$E$61:$E$80)</f>
        <v>0</v>
      </c>
    </row>
    <row r="45" spans="1:11" ht="16.5" thickBot="1" x14ac:dyDescent="0.3">
      <c r="A45" s="22" t="s">
        <v>34</v>
      </c>
      <c r="B45" s="25">
        <f>SUM(,B35,B25,B15)</f>
        <v>0</v>
      </c>
      <c r="C45" s="24">
        <f t="shared" si="3"/>
        <v>0</v>
      </c>
      <c r="D45" s="24">
        <f t="shared" si="3"/>
        <v>0</v>
      </c>
      <c r="E45" s="46">
        <f ca="1">SUMIF('Table 3 Other sources of funds'!$A$11:$E$30,"Other Costs",'Table 3 Other sources of funds'!$E$11:$E$30)</f>
        <v>0</v>
      </c>
      <c r="F45" s="24">
        <f t="shared" si="4"/>
        <v>0</v>
      </c>
      <c r="G45" s="24">
        <f t="shared" si="4"/>
        <v>0</v>
      </c>
      <c r="H45" s="46">
        <f ca="1">SUMIF('Table 3 Other sources of funds'!$A$36:$E$55,"Other Costs",'Table 3 Other sources of funds'!$E$36:$E$55)</f>
        <v>0</v>
      </c>
      <c r="I45" s="24">
        <f t="shared" si="5"/>
        <v>0</v>
      </c>
      <c r="J45" s="24">
        <f t="shared" si="5"/>
        <v>0</v>
      </c>
      <c r="K45" s="46">
        <f ca="1">SUMIF('Table 3 Other sources of funds'!$A$61:$E$80,"Other Costs",'Table 3 Other sources of funds'!$E$61:$E$80)</f>
        <v>0</v>
      </c>
    </row>
    <row r="46" spans="1:11" ht="32.25" thickBot="1" x14ac:dyDescent="0.3">
      <c r="A46" s="22" t="s">
        <v>19</v>
      </c>
      <c r="B46" s="25">
        <f>SUM(,B36,B26,B16)</f>
        <v>0</v>
      </c>
      <c r="C46" s="24">
        <f t="shared" si="3"/>
        <v>0</v>
      </c>
      <c r="D46" s="24">
        <f t="shared" si="3"/>
        <v>0</v>
      </c>
      <c r="E46" s="26">
        <v>0</v>
      </c>
      <c r="F46" s="24">
        <f t="shared" si="4"/>
        <v>0</v>
      </c>
      <c r="G46" s="24">
        <f t="shared" si="4"/>
        <v>0</v>
      </c>
      <c r="H46" s="26">
        <v>0</v>
      </c>
      <c r="I46" s="24">
        <f t="shared" si="5"/>
        <v>0</v>
      </c>
      <c r="J46" s="24">
        <f t="shared" si="5"/>
        <v>0</v>
      </c>
      <c r="K46" s="26">
        <v>0</v>
      </c>
    </row>
    <row r="47" spans="1:11" ht="19.5" thickBot="1" x14ac:dyDescent="0.3">
      <c r="A47" s="27" t="s">
        <v>20</v>
      </c>
      <c r="B47" s="28">
        <f t="shared" ref="B47:K47" si="6">SUM(B42:B46)</f>
        <v>0</v>
      </c>
      <c r="C47" s="29">
        <f t="shared" si="6"/>
        <v>0</v>
      </c>
      <c r="D47" s="29">
        <f t="shared" si="6"/>
        <v>0</v>
      </c>
      <c r="E47" s="29">
        <f t="shared" ca="1" si="6"/>
        <v>0</v>
      </c>
      <c r="F47" s="28">
        <f t="shared" si="6"/>
        <v>0</v>
      </c>
      <c r="G47" s="28">
        <f t="shared" si="6"/>
        <v>0</v>
      </c>
      <c r="H47" s="29">
        <f t="shared" ca="1" si="6"/>
        <v>0</v>
      </c>
      <c r="I47" s="28">
        <f t="shared" si="6"/>
        <v>0</v>
      </c>
      <c r="J47" s="28">
        <f t="shared" si="6"/>
        <v>0</v>
      </c>
      <c r="K47" s="29">
        <f t="shared" ca="1" si="6"/>
        <v>0</v>
      </c>
    </row>
    <row r="48" spans="1:11" s="39" customFormat="1" ht="18.75" x14ac:dyDescent="0.25">
      <c r="A48" s="62"/>
      <c r="B48" s="63"/>
      <c r="C48" s="64"/>
      <c r="D48" s="64"/>
      <c r="E48" s="64"/>
      <c r="F48" s="63"/>
      <c r="G48" s="63"/>
      <c r="H48" s="64"/>
      <c r="I48" s="63"/>
      <c r="J48" s="63"/>
      <c r="K48" s="64"/>
    </row>
    <row r="49" spans="2:10" ht="15.75" thickBot="1" x14ac:dyDescent="0.3">
      <c r="C49" s="55" t="s">
        <v>62</v>
      </c>
      <c r="D49" s="65"/>
      <c r="F49" s="55" t="s">
        <v>62</v>
      </c>
      <c r="G49" s="65"/>
      <c r="I49" s="55" t="s">
        <v>62</v>
      </c>
      <c r="J49" s="65"/>
    </row>
    <row r="50" spans="2:10" ht="77.25" thickBot="1" x14ac:dyDescent="0.3">
      <c r="B50" s="38" t="s">
        <v>39</v>
      </c>
      <c r="C50" s="48">
        <f ca="1">SUM(C47,E47)</f>
        <v>0</v>
      </c>
      <c r="D50" s="66"/>
      <c r="E50" s="39"/>
      <c r="F50" s="48">
        <f ca="1">SUM(F47,H47)</f>
        <v>0</v>
      </c>
      <c r="G50" s="66"/>
      <c r="H50" s="39"/>
      <c r="I50" s="48">
        <f ca="1">SUM(I47,K47)</f>
        <v>0</v>
      </c>
      <c r="J50" s="66"/>
    </row>
    <row r="51" spans="2:10" x14ac:dyDescent="0.25">
      <c r="B51" s="39"/>
      <c r="C51" s="39"/>
      <c r="D51" s="12"/>
      <c r="E51" s="39"/>
      <c r="F51" s="39"/>
      <c r="H51" s="39"/>
      <c r="I51" s="39"/>
    </row>
    <row r="52" spans="2:10" ht="15.75" thickBot="1" x14ac:dyDescent="0.3">
      <c r="B52" s="39"/>
      <c r="C52" s="39"/>
      <c r="E52" s="39"/>
      <c r="F52" s="39"/>
      <c r="H52" s="39"/>
      <c r="I52" s="39"/>
    </row>
    <row r="53" spans="2:10" ht="45.75" thickBot="1" x14ac:dyDescent="0.3">
      <c r="B53" s="37" t="s">
        <v>38</v>
      </c>
      <c r="C53" s="48">
        <f>SUM(C47,F47,I47)</f>
        <v>0</v>
      </c>
      <c r="D53" s="66"/>
      <c r="E53" s="37" t="s">
        <v>63</v>
      </c>
      <c r="F53" s="67">
        <f>SUM(D47,G47,J47)</f>
        <v>0</v>
      </c>
      <c r="H53" s="39"/>
      <c r="I53" s="39"/>
    </row>
  </sheetData>
  <sheetProtection algorithmName="SHA-512" hashValue="GaP2I5Eegwhb7SdGSqxTrVgKcHzwhu2FAvS2FDJJVT1u7pNrEzEPfVdX7F+nyvjcSdUBFhrNYijss4j8vkpeeA==" saltValue="tUAFcf0I6P8fQu1Rzr8lfw==" spinCount="100000" sheet="1" selectLockedCells="1"/>
  <mergeCells count="5">
    <mergeCell ref="A1:E1"/>
    <mergeCell ref="A10:A11"/>
    <mergeCell ref="A20:A21"/>
    <mergeCell ref="A30:A31"/>
    <mergeCell ref="A40:A41"/>
  </mergeCells>
  <pageMargins left="0.7" right="0.7" top="0.75" bottom="0.75" header="0.3" footer="0.3"/>
  <pageSetup orientation="portrait" r:id="rId1"/>
  <ignoredErrors>
    <ignoredError sqref="H42:H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zoomScale="80" zoomScaleNormal="80" workbookViewId="0">
      <selection activeCell="B11" sqref="B11"/>
    </sheetView>
  </sheetViews>
  <sheetFormatPr defaultColWidth="9.140625" defaultRowHeight="15" x14ac:dyDescent="0.25"/>
  <cols>
    <col min="1" max="1" width="28.140625" style="31" customWidth="1"/>
    <col min="2" max="2" width="29.140625" style="31" customWidth="1"/>
    <col min="3" max="4" width="39.140625" style="31" customWidth="1"/>
    <col min="5" max="5" width="17.85546875" style="192" customWidth="1"/>
    <col min="6" max="16384" width="9.140625" style="31"/>
  </cols>
  <sheetData>
    <row r="1" spans="1:7" ht="78" customHeight="1" thickBot="1" x14ac:dyDescent="0.55000000000000004">
      <c r="A1" s="218" t="s">
        <v>115</v>
      </c>
      <c r="B1" s="218"/>
      <c r="C1" s="218"/>
      <c r="D1" s="218"/>
      <c r="E1" s="190" t="str">
        <f>'Budget Table 1 Details'!I1</f>
        <v>X-00</v>
      </c>
      <c r="F1" s="116"/>
      <c r="G1" s="116"/>
    </row>
    <row r="2" spans="1:7" ht="15.75" thickBot="1" x14ac:dyDescent="0.3">
      <c r="A2" s="118"/>
      <c r="B2" s="118"/>
      <c r="C2" s="118"/>
      <c r="D2" s="118"/>
      <c r="E2" s="191"/>
      <c r="F2" s="117"/>
      <c r="G2" s="117"/>
    </row>
    <row r="3" spans="1:7" ht="15.75" thickBot="1" x14ac:dyDescent="0.3">
      <c r="A3" s="119" t="s">
        <v>0</v>
      </c>
      <c r="B3" s="47">
        <f>'Budget Table 1 Details'!E3</f>
        <v>0</v>
      </c>
      <c r="C3" s="84"/>
      <c r="D3" s="120" t="s">
        <v>1</v>
      </c>
    </row>
    <row r="4" spans="1:7" ht="15.75" thickBot="1" x14ac:dyDescent="0.3">
      <c r="A4" s="119" t="s">
        <v>2</v>
      </c>
      <c r="B4" s="47">
        <f>'Budget Table 1 Details'!E4</f>
        <v>0</v>
      </c>
      <c r="C4" s="84"/>
      <c r="D4" s="121" t="s">
        <v>40</v>
      </c>
    </row>
    <row r="5" spans="1:7" ht="15.75" thickBot="1" x14ac:dyDescent="0.3">
      <c r="A5" s="119" t="s">
        <v>4</v>
      </c>
      <c r="B5" s="47">
        <f>'Budget Table 1 Details'!E5</f>
        <v>0</v>
      </c>
      <c r="C5" s="84"/>
      <c r="D5" s="122" t="s">
        <v>3</v>
      </c>
    </row>
    <row r="6" spans="1:7" ht="15.75" thickBot="1" x14ac:dyDescent="0.3">
      <c r="A6" s="119" t="s">
        <v>6</v>
      </c>
      <c r="B6" s="71">
        <f>'Budget Table 1 Details'!$E$8</f>
        <v>0</v>
      </c>
      <c r="C6" s="84"/>
      <c r="D6" s="123" t="s">
        <v>5</v>
      </c>
    </row>
    <row r="7" spans="1:7" ht="15.75" thickBot="1" x14ac:dyDescent="0.3">
      <c r="A7" s="84"/>
      <c r="B7" s="84"/>
      <c r="C7" s="84"/>
      <c r="D7" s="84"/>
    </row>
    <row r="8" spans="1:7" ht="16.5" thickBot="1" x14ac:dyDescent="0.3">
      <c r="A8" s="219" t="s">
        <v>47</v>
      </c>
      <c r="B8" s="219"/>
      <c r="C8" s="219"/>
      <c r="D8" s="219"/>
      <c r="E8" s="219"/>
    </row>
    <row r="9" spans="1:7" ht="16.5" thickBot="1" x14ac:dyDescent="0.3">
      <c r="A9" s="124" t="s">
        <v>7</v>
      </c>
      <c r="B9" s="124" t="s">
        <v>8</v>
      </c>
      <c r="C9" s="124" t="s">
        <v>9</v>
      </c>
      <c r="D9" s="124" t="s">
        <v>10</v>
      </c>
      <c r="E9" s="193" t="s">
        <v>11</v>
      </c>
    </row>
    <row r="10" spans="1:7" ht="31.5" x14ac:dyDescent="0.25">
      <c r="A10" s="125" t="s">
        <v>41</v>
      </c>
      <c r="B10" s="125" t="s">
        <v>42</v>
      </c>
      <c r="C10" s="125" t="s">
        <v>43</v>
      </c>
      <c r="D10" s="125" t="s">
        <v>44</v>
      </c>
      <c r="E10" s="194" t="s">
        <v>45</v>
      </c>
    </row>
    <row r="11" spans="1:7" x14ac:dyDescent="0.25">
      <c r="A11" s="45"/>
      <c r="B11" s="43"/>
      <c r="C11" s="44"/>
      <c r="D11" s="45"/>
      <c r="E11" s="181"/>
    </row>
    <row r="12" spans="1:7" x14ac:dyDescent="0.25">
      <c r="A12" s="45"/>
      <c r="B12" s="43"/>
      <c r="C12" s="43"/>
      <c r="D12" s="45"/>
      <c r="E12" s="181"/>
    </row>
    <row r="13" spans="1:7" x14ac:dyDescent="0.25">
      <c r="A13" s="45"/>
      <c r="B13" s="44"/>
      <c r="C13" s="43"/>
      <c r="D13" s="45"/>
      <c r="E13" s="181"/>
    </row>
    <row r="14" spans="1:7" x14ac:dyDescent="0.25">
      <c r="A14" s="45"/>
      <c r="B14" s="44"/>
      <c r="C14" s="44"/>
      <c r="D14" s="45"/>
      <c r="E14" s="181"/>
    </row>
    <row r="15" spans="1:7" x14ac:dyDescent="0.25">
      <c r="A15" s="45"/>
      <c r="B15" s="44"/>
      <c r="C15" s="44"/>
      <c r="D15" s="45"/>
      <c r="E15" s="181"/>
    </row>
    <row r="16" spans="1:7" x14ac:dyDescent="0.25">
      <c r="A16" s="45"/>
      <c r="B16" s="44"/>
      <c r="C16" s="44"/>
      <c r="D16" s="45"/>
      <c r="E16" s="181"/>
    </row>
    <row r="17" spans="1:5" x14ac:dyDescent="0.25">
      <c r="A17" s="45"/>
      <c r="B17" s="44"/>
      <c r="C17" s="44"/>
      <c r="D17" s="45"/>
      <c r="E17" s="181"/>
    </row>
    <row r="18" spans="1:5" x14ac:dyDescent="0.25">
      <c r="A18" s="45"/>
      <c r="B18" s="44"/>
      <c r="C18" s="44"/>
      <c r="D18" s="45"/>
      <c r="E18" s="181"/>
    </row>
    <row r="19" spans="1:5" x14ac:dyDescent="0.25">
      <c r="A19" s="45"/>
      <c r="B19" s="44"/>
      <c r="C19" s="44"/>
      <c r="D19" s="45"/>
      <c r="E19" s="181"/>
    </row>
    <row r="20" spans="1:5" x14ac:dyDescent="0.25">
      <c r="A20" s="45"/>
      <c r="B20" s="44"/>
      <c r="C20" s="44"/>
      <c r="D20" s="45"/>
      <c r="E20" s="181"/>
    </row>
    <row r="21" spans="1:5" x14ac:dyDescent="0.25">
      <c r="A21" s="45"/>
      <c r="B21" s="44"/>
      <c r="C21" s="44"/>
      <c r="D21" s="45"/>
      <c r="E21" s="181"/>
    </row>
    <row r="22" spans="1:5" x14ac:dyDescent="0.25">
      <c r="A22" s="45"/>
      <c r="B22" s="44"/>
      <c r="C22" s="44"/>
      <c r="D22" s="45"/>
      <c r="E22" s="181"/>
    </row>
    <row r="23" spans="1:5" x14ac:dyDescent="0.25">
      <c r="A23" s="45"/>
      <c r="B23" s="44"/>
      <c r="C23" s="44"/>
      <c r="D23" s="45"/>
      <c r="E23" s="181"/>
    </row>
    <row r="24" spans="1:5" x14ac:dyDescent="0.25">
      <c r="A24" s="45"/>
      <c r="B24" s="44"/>
      <c r="C24" s="44"/>
      <c r="D24" s="45"/>
      <c r="E24" s="181"/>
    </row>
    <row r="25" spans="1:5" x14ac:dyDescent="0.25">
      <c r="A25" s="45"/>
      <c r="B25" s="44"/>
      <c r="C25" s="44"/>
      <c r="D25" s="45"/>
      <c r="E25" s="181"/>
    </row>
    <row r="26" spans="1:5" x14ac:dyDescent="0.25">
      <c r="A26" s="45"/>
      <c r="B26" s="44"/>
      <c r="C26" s="44"/>
      <c r="D26" s="45"/>
      <c r="E26" s="181"/>
    </row>
    <row r="27" spans="1:5" x14ac:dyDescent="0.25">
      <c r="A27" s="45"/>
      <c r="B27" s="44"/>
      <c r="C27" s="44"/>
      <c r="D27" s="45"/>
      <c r="E27" s="181"/>
    </row>
    <row r="28" spans="1:5" x14ac:dyDescent="0.25">
      <c r="A28" s="45"/>
      <c r="B28" s="44"/>
      <c r="C28" s="44"/>
      <c r="D28" s="45"/>
      <c r="E28" s="181"/>
    </row>
    <row r="29" spans="1:5" x14ac:dyDescent="0.25">
      <c r="A29" s="45"/>
      <c r="B29" s="44"/>
      <c r="C29" s="44"/>
      <c r="D29" s="45"/>
      <c r="E29" s="181"/>
    </row>
    <row r="30" spans="1:5" x14ac:dyDescent="0.25">
      <c r="A30" s="45"/>
      <c r="B30" s="44"/>
      <c r="C30" s="44"/>
      <c r="D30" s="45"/>
      <c r="E30" s="181"/>
    </row>
    <row r="32" spans="1:5" ht="15.75" thickBot="1" x14ac:dyDescent="0.3"/>
    <row r="33" spans="1:5" ht="16.5" thickBot="1" x14ac:dyDescent="0.3">
      <c r="A33" s="219" t="s">
        <v>77</v>
      </c>
      <c r="B33" s="219"/>
      <c r="C33" s="219"/>
      <c r="D33" s="219"/>
      <c r="E33" s="219"/>
    </row>
    <row r="34" spans="1:5" ht="16.5" thickBot="1" x14ac:dyDescent="0.3">
      <c r="A34" s="124" t="s">
        <v>7</v>
      </c>
      <c r="B34" s="124" t="s">
        <v>8</v>
      </c>
      <c r="C34" s="124" t="s">
        <v>9</v>
      </c>
      <c r="D34" s="124" t="s">
        <v>10</v>
      </c>
      <c r="E34" s="193" t="s">
        <v>11</v>
      </c>
    </row>
    <row r="35" spans="1:5" ht="31.5" x14ac:dyDescent="0.25">
      <c r="A35" s="125" t="s">
        <v>41</v>
      </c>
      <c r="B35" s="125" t="s">
        <v>42</v>
      </c>
      <c r="C35" s="125" t="s">
        <v>43</v>
      </c>
      <c r="D35" s="125" t="s">
        <v>44</v>
      </c>
      <c r="E35" s="194" t="s">
        <v>45</v>
      </c>
    </row>
    <row r="36" spans="1:5" x14ac:dyDescent="0.25">
      <c r="A36" s="45"/>
      <c r="B36" s="43"/>
      <c r="C36" s="44"/>
      <c r="D36" s="45"/>
      <c r="E36" s="181"/>
    </row>
    <row r="37" spans="1:5" x14ac:dyDescent="0.25">
      <c r="A37" s="45"/>
      <c r="B37" s="43"/>
      <c r="C37" s="43"/>
      <c r="D37" s="45"/>
      <c r="E37" s="181"/>
    </row>
    <row r="38" spans="1:5" x14ac:dyDescent="0.25">
      <c r="A38" s="45"/>
      <c r="B38" s="43"/>
      <c r="C38" s="43"/>
      <c r="D38" s="45"/>
      <c r="E38" s="181"/>
    </row>
    <row r="39" spans="1:5" x14ac:dyDescent="0.25">
      <c r="A39" s="45"/>
      <c r="B39" s="43"/>
      <c r="C39" s="43"/>
      <c r="D39" s="45"/>
      <c r="E39" s="181"/>
    </row>
    <row r="40" spans="1:5" x14ac:dyDescent="0.25">
      <c r="A40" s="45"/>
      <c r="B40" s="43"/>
      <c r="C40" s="43"/>
      <c r="D40" s="45"/>
      <c r="E40" s="181"/>
    </row>
    <row r="41" spans="1:5" x14ac:dyDescent="0.25">
      <c r="A41" s="45"/>
      <c r="B41" s="44"/>
      <c r="C41" s="44"/>
      <c r="D41" s="45"/>
      <c r="E41" s="181"/>
    </row>
    <row r="42" spans="1:5" x14ac:dyDescent="0.25">
      <c r="A42" s="45"/>
      <c r="B42" s="44"/>
      <c r="C42" s="44"/>
      <c r="D42" s="45"/>
      <c r="E42" s="181"/>
    </row>
    <row r="43" spans="1:5" x14ac:dyDescent="0.25">
      <c r="A43" s="45"/>
      <c r="B43" s="44"/>
      <c r="C43" s="44"/>
      <c r="D43" s="45"/>
      <c r="E43" s="181"/>
    </row>
    <row r="44" spans="1:5" x14ac:dyDescent="0.25">
      <c r="A44" s="45"/>
      <c r="B44" s="44"/>
      <c r="C44" s="44"/>
      <c r="D44" s="45"/>
      <c r="E44" s="181"/>
    </row>
    <row r="45" spans="1:5" x14ac:dyDescent="0.25">
      <c r="A45" s="45"/>
      <c r="B45" s="44"/>
      <c r="C45" s="44"/>
      <c r="D45" s="45"/>
      <c r="E45" s="181"/>
    </row>
    <row r="46" spans="1:5" x14ac:dyDescent="0.25">
      <c r="A46" s="45"/>
      <c r="B46" s="44"/>
      <c r="C46" s="44"/>
      <c r="D46" s="45"/>
      <c r="E46" s="181"/>
    </row>
    <row r="47" spans="1:5" x14ac:dyDescent="0.25">
      <c r="A47" s="45"/>
      <c r="B47" s="44"/>
      <c r="C47" s="44"/>
      <c r="D47" s="45"/>
      <c r="E47" s="181"/>
    </row>
    <row r="48" spans="1:5" x14ac:dyDescent="0.25">
      <c r="A48" s="45"/>
      <c r="B48" s="44"/>
      <c r="C48" s="44"/>
      <c r="D48" s="45"/>
      <c r="E48" s="181"/>
    </row>
    <row r="49" spans="1:5" x14ac:dyDescent="0.25">
      <c r="A49" s="45"/>
      <c r="B49" s="44"/>
      <c r="C49" s="44"/>
      <c r="D49" s="45"/>
      <c r="E49" s="181"/>
    </row>
    <row r="50" spans="1:5" x14ac:dyDescent="0.25">
      <c r="A50" s="45"/>
      <c r="B50" s="44"/>
      <c r="C50" s="44"/>
      <c r="D50" s="45"/>
      <c r="E50" s="181"/>
    </row>
    <row r="51" spans="1:5" x14ac:dyDescent="0.25">
      <c r="A51" s="45"/>
      <c r="B51" s="44"/>
      <c r="C51" s="44"/>
      <c r="D51" s="45"/>
      <c r="E51" s="181"/>
    </row>
    <row r="52" spans="1:5" x14ac:dyDescent="0.25">
      <c r="A52" s="45"/>
      <c r="B52" s="44"/>
      <c r="C52" s="44"/>
      <c r="D52" s="45"/>
      <c r="E52" s="181"/>
    </row>
    <row r="53" spans="1:5" x14ac:dyDescent="0.25">
      <c r="A53" s="45"/>
      <c r="B53" s="44"/>
      <c r="C53" s="44"/>
      <c r="D53" s="45"/>
      <c r="E53" s="181"/>
    </row>
    <row r="54" spans="1:5" x14ac:dyDescent="0.25">
      <c r="A54" s="45"/>
      <c r="B54" s="44"/>
      <c r="C54" s="44"/>
      <c r="D54" s="45"/>
      <c r="E54" s="181"/>
    </row>
    <row r="55" spans="1:5" x14ac:dyDescent="0.25">
      <c r="A55" s="45"/>
      <c r="B55" s="44"/>
      <c r="C55" s="44"/>
      <c r="D55" s="45"/>
      <c r="E55" s="181"/>
    </row>
    <row r="57" spans="1:5" ht="15.75" thickBot="1" x14ac:dyDescent="0.3"/>
    <row r="58" spans="1:5" ht="16.5" thickBot="1" x14ac:dyDescent="0.3">
      <c r="A58" s="219" t="s">
        <v>112</v>
      </c>
      <c r="B58" s="219"/>
      <c r="C58" s="219"/>
      <c r="D58" s="219"/>
      <c r="E58" s="219"/>
    </row>
    <row r="59" spans="1:5" ht="16.5" thickBot="1" x14ac:dyDescent="0.3">
      <c r="A59" s="124" t="s">
        <v>7</v>
      </c>
      <c r="B59" s="124" t="s">
        <v>8</v>
      </c>
      <c r="C59" s="124" t="s">
        <v>9</v>
      </c>
      <c r="D59" s="124" t="s">
        <v>10</v>
      </c>
      <c r="E59" s="193" t="s">
        <v>11</v>
      </c>
    </row>
    <row r="60" spans="1:5" ht="31.5" x14ac:dyDescent="0.25">
      <c r="A60" s="125" t="s">
        <v>41</v>
      </c>
      <c r="B60" s="125" t="s">
        <v>42</v>
      </c>
      <c r="C60" s="125" t="s">
        <v>43</v>
      </c>
      <c r="D60" s="125" t="s">
        <v>44</v>
      </c>
      <c r="E60" s="194" t="s">
        <v>45</v>
      </c>
    </row>
    <row r="61" spans="1:5" x14ac:dyDescent="0.25">
      <c r="A61" s="45"/>
      <c r="B61" s="43"/>
      <c r="C61" s="44"/>
      <c r="D61" s="45"/>
      <c r="E61" s="181"/>
    </row>
    <row r="62" spans="1:5" x14ac:dyDescent="0.25">
      <c r="A62" s="45"/>
      <c r="B62" s="43"/>
      <c r="C62" s="43"/>
      <c r="D62" s="45"/>
      <c r="E62" s="181"/>
    </row>
    <row r="63" spans="1:5" x14ac:dyDescent="0.25">
      <c r="A63" s="45"/>
      <c r="B63" s="43"/>
      <c r="C63" s="43"/>
      <c r="D63" s="45"/>
      <c r="E63" s="181"/>
    </row>
    <row r="64" spans="1:5" x14ac:dyDescent="0.25">
      <c r="A64" s="45"/>
      <c r="B64" s="43"/>
      <c r="C64" s="43"/>
      <c r="D64" s="45"/>
      <c r="E64" s="181"/>
    </row>
    <row r="65" spans="1:5" x14ac:dyDescent="0.25">
      <c r="A65" s="45"/>
      <c r="B65" s="43"/>
      <c r="C65" s="43"/>
      <c r="D65" s="45"/>
      <c r="E65" s="181"/>
    </row>
    <row r="66" spans="1:5" x14ac:dyDescent="0.25">
      <c r="A66" s="45"/>
      <c r="B66" s="44"/>
      <c r="C66" s="44"/>
      <c r="D66" s="45"/>
      <c r="E66" s="181"/>
    </row>
    <row r="67" spans="1:5" x14ac:dyDescent="0.25">
      <c r="A67" s="45"/>
      <c r="B67" s="44"/>
      <c r="C67" s="44"/>
      <c r="D67" s="45"/>
      <c r="E67" s="181"/>
    </row>
    <row r="68" spans="1:5" x14ac:dyDescent="0.25">
      <c r="A68" s="45"/>
      <c r="B68" s="44"/>
      <c r="C68" s="44"/>
      <c r="D68" s="45"/>
      <c r="E68" s="181"/>
    </row>
    <row r="69" spans="1:5" x14ac:dyDescent="0.25">
      <c r="A69" s="45"/>
      <c r="B69" s="44"/>
      <c r="C69" s="44"/>
      <c r="D69" s="45"/>
      <c r="E69" s="181"/>
    </row>
    <row r="70" spans="1:5" x14ac:dyDescent="0.25">
      <c r="A70" s="45"/>
      <c r="B70" s="44"/>
      <c r="C70" s="44"/>
      <c r="D70" s="45"/>
      <c r="E70" s="181"/>
    </row>
    <row r="71" spans="1:5" x14ac:dyDescent="0.25">
      <c r="A71" s="45"/>
      <c r="B71" s="44"/>
      <c r="C71" s="44"/>
      <c r="D71" s="45"/>
      <c r="E71" s="181"/>
    </row>
    <row r="72" spans="1:5" x14ac:dyDescent="0.25">
      <c r="A72" s="45"/>
      <c r="B72" s="44"/>
      <c r="C72" s="44"/>
      <c r="D72" s="45"/>
      <c r="E72" s="181"/>
    </row>
    <row r="73" spans="1:5" x14ac:dyDescent="0.25">
      <c r="A73" s="45"/>
      <c r="B73" s="44"/>
      <c r="C73" s="44"/>
      <c r="D73" s="45"/>
      <c r="E73" s="181"/>
    </row>
    <row r="74" spans="1:5" x14ac:dyDescent="0.25">
      <c r="A74" s="45"/>
      <c r="B74" s="44"/>
      <c r="C74" s="44"/>
      <c r="D74" s="45"/>
      <c r="E74" s="181"/>
    </row>
    <row r="75" spans="1:5" x14ac:dyDescent="0.25">
      <c r="A75" s="45"/>
      <c r="B75" s="44"/>
      <c r="C75" s="44"/>
      <c r="D75" s="45"/>
      <c r="E75" s="181"/>
    </row>
    <row r="76" spans="1:5" x14ac:dyDescent="0.25">
      <c r="A76" s="45"/>
      <c r="B76" s="44"/>
      <c r="C76" s="44"/>
      <c r="D76" s="45"/>
      <c r="E76" s="181"/>
    </row>
    <row r="77" spans="1:5" x14ac:dyDescent="0.25">
      <c r="A77" s="45"/>
      <c r="B77" s="44"/>
      <c r="C77" s="44"/>
      <c r="D77" s="45"/>
      <c r="E77" s="181"/>
    </row>
    <row r="78" spans="1:5" x14ac:dyDescent="0.25">
      <c r="A78" s="45"/>
      <c r="B78" s="44"/>
      <c r="C78" s="44"/>
      <c r="D78" s="45"/>
      <c r="E78" s="181"/>
    </row>
    <row r="79" spans="1:5" x14ac:dyDescent="0.25">
      <c r="A79" s="45"/>
      <c r="B79" s="44"/>
      <c r="C79" s="44"/>
      <c r="D79" s="45"/>
      <c r="E79" s="181"/>
    </row>
    <row r="80" spans="1:5" x14ac:dyDescent="0.25">
      <c r="A80" s="45"/>
      <c r="B80" s="44"/>
      <c r="C80" s="44"/>
      <c r="D80" s="45"/>
      <c r="E80" s="181"/>
    </row>
  </sheetData>
  <sheetProtection algorithmName="SHA-512" hashValue="MRJTlWXyP+yC4GddhvzJcAzWLW9+HrSy8mjEePqTw7iNiA8DVuIGkELH45S3lz8S3WtsYWQBLNj53CYNksjqYg==" saltValue="HCeKfU8zxT1NqatwbLP5zA==" spinCount="100000" sheet="1" selectLockedCells="1"/>
  <mergeCells count="4">
    <mergeCell ref="A1:D1"/>
    <mergeCell ref="A8:E8"/>
    <mergeCell ref="A33:E33"/>
    <mergeCell ref="A58:E58"/>
  </mergeCells>
  <dataValidations xWindow="123" yWindow="558" count="3">
    <dataValidation type="list" allowBlank="1" showInputMessage="1" showErrorMessage="1" prompt="Identify if the support is in-kind or a cash contribution" sqref="D61:D80 D11:D30 D36:D55">
      <formula1>"In-kind, Cash Contribution"</formula1>
    </dataValidation>
    <dataValidation allowBlank="1" showInputMessage="1" showErrorMessage="1" prompt="Identify the source of the funds" sqref="C11:C30 C36:C55 C61:C80"/>
    <dataValidation type="list" allowBlank="1" showInputMessage="1" showErrorMessage="1" prompt="Choose an expenditure from the list and enter details into column B &quot;Details&quot;" sqref="A61:A80 A11:A30 A36:A55">
      <formula1>"Professional Fees and Services, Equipment and Facilities, Travel, COVID-19 Related Costs, Other Costs"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85" zoomScaleNormal="85" workbookViewId="0">
      <selection activeCell="D7" sqref="D7"/>
    </sheetView>
  </sheetViews>
  <sheetFormatPr defaultRowHeight="15" x14ac:dyDescent="0.25"/>
  <cols>
    <col min="1" max="1" width="18.42578125" bestFit="1" customWidth="1"/>
    <col min="2" max="2" width="9.7109375" bestFit="1" customWidth="1"/>
    <col min="3" max="3" width="9.5703125" bestFit="1" customWidth="1"/>
    <col min="4" max="4" width="22.7109375" bestFit="1" customWidth="1"/>
    <col min="5" max="5" width="21" bestFit="1" customWidth="1"/>
    <col min="6" max="6" width="15.42578125" bestFit="1" customWidth="1"/>
    <col min="7" max="7" width="16.5703125" bestFit="1" customWidth="1"/>
    <col min="8" max="8" width="20.5703125" bestFit="1" customWidth="1"/>
    <col min="9" max="9" width="89.42578125" bestFit="1" customWidth="1"/>
    <col min="10" max="10" width="23.140625" bestFit="1" customWidth="1"/>
    <col min="11" max="11" width="20.140625" bestFit="1" customWidth="1"/>
    <col min="12" max="12" width="40.5703125" bestFit="1" customWidth="1"/>
    <col min="13" max="13" width="21.5703125" bestFit="1" customWidth="1"/>
    <col min="14" max="14" width="15" bestFit="1" customWidth="1"/>
    <col min="15" max="15" width="23.85546875" bestFit="1" customWidth="1"/>
    <col min="16" max="16" width="129.5703125" bestFit="1" customWidth="1"/>
    <col min="17" max="17" width="16.5703125" bestFit="1" customWidth="1"/>
  </cols>
  <sheetData>
    <row r="1" spans="1:17" ht="165" x14ac:dyDescent="0.25">
      <c r="A1" s="169" t="s">
        <v>31</v>
      </c>
      <c r="B1" s="169" t="s">
        <v>50</v>
      </c>
      <c r="C1" s="169" t="s">
        <v>51</v>
      </c>
      <c r="D1" s="170" t="s">
        <v>88</v>
      </c>
      <c r="E1" s="170" t="s">
        <v>89</v>
      </c>
      <c r="F1" s="170" t="s">
        <v>87</v>
      </c>
      <c r="G1" s="170" t="s">
        <v>90</v>
      </c>
      <c r="H1" s="170" t="s">
        <v>91</v>
      </c>
      <c r="I1" s="169" t="s">
        <v>61</v>
      </c>
      <c r="J1" s="170" t="s">
        <v>92</v>
      </c>
      <c r="K1" s="169" t="s">
        <v>64</v>
      </c>
      <c r="L1" s="169" t="s">
        <v>65</v>
      </c>
      <c r="M1" s="170" t="s">
        <v>93</v>
      </c>
      <c r="N1" s="170" t="s">
        <v>94</v>
      </c>
      <c r="O1" s="169" t="s">
        <v>74</v>
      </c>
      <c r="P1" s="169" t="s">
        <v>95</v>
      </c>
      <c r="Q1" s="169" t="s">
        <v>86</v>
      </c>
    </row>
    <row r="2" spans="1:17" x14ac:dyDescent="0.25">
      <c r="A2" s="169">
        <v>22.01</v>
      </c>
      <c r="B2" s="169" t="s">
        <v>52</v>
      </c>
      <c r="C2" s="169" t="s">
        <v>69</v>
      </c>
      <c r="D2" s="169"/>
      <c r="E2" s="169"/>
      <c r="F2" s="169"/>
      <c r="G2" s="169"/>
      <c r="H2" s="169"/>
      <c r="I2" s="169"/>
      <c r="J2" s="169">
        <v>0</v>
      </c>
      <c r="K2" s="169">
        <v>0</v>
      </c>
      <c r="L2" s="169">
        <v>0</v>
      </c>
      <c r="M2" s="169">
        <v>0</v>
      </c>
      <c r="N2" s="169"/>
      <c r="O2" s="169" t="s">
        <v>96</v>
      </c>
      <c r="P2" s="169"/>
      <c r="Q2" s="169"/>
    </row>
    <row r="3" spans="1:17" x14ac:dyDescent="0.25">
      <c r="A3" s="169">
        <v>22.020000000000003</v>
      </c>
      <c r="B3" s="169" t="s">
        <v>52</v>
      </c>
      <c r="C3" s="169" t="s">
        <v>69</v>
      </c>
      <c r="D3" s="169"/>
      <c r="E3" s="169"/>
      <c r="F3" s="169"/>
      <c r="G3" s="169"/>
      <c r="H3" s="169"/>
      <c r="I3" s="169"/>
      <c r="J3" s="169">
        <v>0</v>
      </c>
      <c r="K3" s="169">
        <v>0</v>
      </c>
      <c r="L3" s="169">
        <v>0</v>
      </c>
      <c r="M3" s="169">
        <v>0</v>
      </c>
      <c r="N3" s="169"/>
      <c r="O3" s="169" t="s">
        <v>96</v>
      </c>
      <c r="P3" s="169"/>
      <c r="Q3" s="169"/>
    </row>
    <row r="4" spans="1:17" x14ac:dyDescent="0.25">
      <c r="A4" s="169">
        <v>22.030000000000005</v>
      </c>
      <c r="B4" s="169" t="s">
        <v>52</v>
      </c>
      <c r="C4" s="169" t="s">
        <v>69</v>
      </c>
      <c r="D4" s="169"/>
      <c r="E4" s="169"/>
      <c r="F4" s="169"/>
      <c r="G4" s="169"/>
      <c r="H4" s="169"/>
      <c r="I4" s="169"/>
      <c r="J4" s="169">
        <v>0</v>
      </c>
      <c r="K4" s="169">
        <v>0</v>
      </c>
      <c r="L4" s="169">
        <v>0</v>
      </c>
      <c r="M4" s="169">
        <v>0</v>
      </c>
      <c r="N4" s="169"/>
      <c r="O4" s="169" t="s">
        <v>96</v>
      </c>
      <c r="P4" s="169"/>
      <c r="Q4" s="169"/>
    </row>
    <row r="5" spans="1:17" x14ac:dyDescent="0.25">
      <c r="A5" s="169">
        <v>22.040000000000006</v>
      </c>
      <c r="B5" s="169" t="s">
        <v>52</v>
      </c>
      <c r="C5" s="169" t="s">
        <v>69</v>
      </c>
      <c r="D5" s="169"/>
      <c r="E5" s="169"/>
      <c r="F5" s="169"/>
      <c r="G5" s="169"/>
      <c r="H5" s="169"/>
      <c r="I5" s="169"/>
      <c r="J5" s="169">
        <v>0</v>
      </c>
      <c r="K5" s="169">
        <v>0</v>
      </c>
      <c r="L5" s="169">
        <v>0</v>
      </c>
      <c r="M5" s="169">
        <v>0</v>
      </c>
      <c r="N5" s="169"/>
      <c r="O5" s="169" t="s">
        <v>96</v>
      </c>
      <c r="P5" s="169"/>
      <c r="Q5" s="169"/>
    </row>
    <row r="6" spans="1:17" x14ac:dyDescent="0.25">
      <c r="A6" s="169">
        <v>22.050000000000008</v>
      </c>
      <c r="B6" s="169" t="s">
        <v>52</v>
      </c>
      <c r="C6" s="169" t="s">
        <v>69</v>
      </c>
      <c r="D6" s="169"/>
      <c r="E6" s="169"/>
      <c r="F6" s="169"/>
      <c r="G6" s="169"/>
      <c r="H6" s="169"/>
      <c r="I6" s="169"/>
      <c r="J6" s="169">
        <v>0</v>
      </c>
      <c r="K6" s="169">
        <v>0</v>
      </c>
      <c r="L6" s="169">
        <v>0</v>
      </c>
      <c r="M6" s="169">
        <v>0</v>
      </c>
      <c r="N6" s="169"/>
      <c r="O6" s="169" t="s">
        <v>96</v>
      </c>
      <c r="P6" s="169"/>
      <c r="Q6" s="169"/>
    </row>
    <row r="7" spans="1:17" x14ac:dyDescent="0.25">
      <c r="A7" s="169">
        <v>22.060000000000009</v>
      </c>
      <c r="B7" s="169" t="s">
        <v>52</v>
      </c>
      <c r="C7" s="169" t="s">
        <v>69</v>
      </c>
      <c r="D7" s="169"/>
      <c r="E7" s="169"/>
      <c r="F7" s="169"/>
      <c r="G7" s="169"/>
      <c r="H7" s="169"/>
      <c r="I7" s="169"/>
      <c r="J7" s="169">
        <v>0</v>
      </c>
      <c r="K7" s="169">
        <v>0</v>
      </c>
      <c r="L7" s="169">
        <v>0</v>
      </c>
      <c r="M7" s="169">
        <v>0</v>
      </c>
      <c r="N7" s="169"/>
      <c r="O7" s="169" t="s">
        <v>96</v>
      </c>
      <c r="P7" s="169"/>
      <c r="Q7" s="169"/>
    </row>
    <row r="8" spans="1:17" x14ac:dyDescent="0.25">
      <c r="A8" s="169">
        <v>22.070000000000011</v>
      </c>
      <c r="B8" s="169" t="s">
        <v>52</v>
      </c>
      <c r="C8" s="169" t="s">
        <v>69</v>
      </c>
      <c r="D8" s="169"/>
      <c r="E8" s="169"/>
      <c r="F8" s="169"/>
      <c r="G8" s="169"/>
      <c r="H8" s="169"/>
      <c r="I8" s="169"/>
      <c r="J8" s="169">
        <v>0</v>
      </c>
      <c r="K8" s="169">
        <v>0</v>
      </c>
      <c r="L8" s="169">
        <v>0</v>
      </c>
      <c r="M8" s="169">
        <v>0</v>
      </c>
      <c r="N8" s="169"/>
      <c r="O8" s="169" t="s">
        <v>96</v>
      </c>
      <c r="P8" s="169"/>
      <c r="Q8" s="169"/>
    </row>
    <row r="9" spans="1:17" x14ac:dyDescent="0.25">
      <c r="A9" s="169">
        <v>22.080000000000013</v>
      </c>
      <c r="B9" s="169" t="s">
        <v>52</v>
      </c>
      <c r="C9" s="169" t="s">
        <v>69</v>
      </c>
      <c r="D9" s="169"/>
      <c r="E9" s="169"/>
      <c r="F9" s="169"/>
      <c r="G9" s="169"/>
      <c r="H9" s="169"/>
      <c r="I9" s="169"/>
      <c r="J9" s="169">
        <v>0</v>
      </c>
      <c r="K9" s="169">
        <v>0</v>
      </c>
      <c r="L9" s="169">
        <v>0</v>
      </c>
      <c r="M9" s="169">
        <v>0</v>
      </c>
      <c r="N9" s="169"/>
      <c r="O9" s="169" t="s">
        <v>96</v>
      </c>
      <c r="P9" s="169"/>
      <c r="Q9" s="169"/>
    </row>
    <row r="10" spans="1:17" x14ac:dyDescent="0.25">
      <c r="A10" s="169">
        <v>22.090000000000014</v>
      </c>
      <c r="B10" s="169" t="s">
        <v>52</v>
      </c>
      <c r="C10" s="169" t="s">
        <v>69</v>
      </c>
      <c r="D10" s="169"/>
      <c r="E10" s="169"/>
      <c r="F10" s="169"/>
      <c r="G10" s="169"/>
      <c r="H10" s="169"/>
      <c r="I10" s="169"/>
      <c r="J10" s="169">
        <v>0</v>
      </c>
      <c r="K10" s="169">
        <v>0</v>
      </c>
      <c r="L10" s="169">
        <v>0</v>
      </c>
      <c r="M10" s="169">
        <v>0</v>
      </c>
      <c r="N10" s="169"/>
      <c r="O10" s="169" t="s">
        <v>96</v>
      </c>
      <c r="P10" s="169"/>
      <c r="Q10" s="169"/>
    </row>
    <row r="11" spans="1:17" x14ac:dyDescent="0.25">
      <c r="A11" s="169">
        <v>22.100000000000016</v>
      </c>
      <c r="B11" s="169" t="s">
        <v>52</v>
      </c>
      <c r="C11" s="169" t="s">
        <v>69</v>
      </c>
      <c r="D11" s="169"/>
      <c r="E11" s="169"/>
      <c r="F11" s="169"/>
      <c r="G11" s="169"/>
      <c r="H11" s="169"/>
      <c r="I11" s="169"/>
      <c r="J11" s="169">
        <v>0</v>
      </c>
      <c r="K11" s="169">
        <v>0</v>
      </c>
      <c r="L11" s="169">
        <v>0</v>
      </c>
      <c r="M11" s="169">
        <v>0</v>
      </c>
      <c r="N11" s="169"/>
      <c r="O11" s="169" t="s">
        <v>96</v>
      </c>
      <c r="P11" s="169"/>
      <c r="Q11" s="169"/>
    </row>
    <row r="12" spans="1:17" x14ac:dyDescent="0.25">
      <c r="A12" s="169">
        <v>22.110000000000017</v>
      </c>
      <c r="B12" s="169" t="s">
        <v>52</v>
      </c>
      <c r="C12" s="169" t="s">
        <v>69</v>
      </c>
      <c r="D12" s="169"/>
      <c r="E12" s="169"/>
      <c r="F12" s="169"/>
      <c r="G12" s="169"/>
      <c r="H12" s="169"/>
      <c r="I12" s="169"/>
      <c r="J12" s="169">
        <v>0</v>
      </c>
      <c r="K12" s="169">
        <v>0</v>
      </c>
      <c r="L12" s="169">
        <v>0</v>
      </c>
      <c r="M12" s="169">
        <v>0</v>
      </c>
      <c r="N12" s="169"/>
      <c r="O12" s="169" t="s">
        <v>96</v>
      </c>
      <c r="P12" s="169"/>
      <c r="Q12" s="169"/>
    </row>
    <row r="13" spans="1:17" x14ac:dyDescent="0.25">
      <c r="A13" s="169">
        <v>22.120000000000019</v>
      </c>
      <c r="B13" s="169" t="s">
        <v>52</v>
      </c>
      <c r="C13" s="169" t="s">
        <v>69</v>
      </c>
      <c r="D13" s="169"/>
      <c r="E13" s="169"/>
      <c r="F13" s="169"/>
      <c r="G13" s="169"/>
      <c r="H13" s="169"/>
      <c r="I13" s="169"/>
      <c r="J13" s="169">
        <v>0</v>
      </c>
      <c r="K13" s="169">
        <v>0</v>
      </c>
      <c r="L13" s="169">
        <v>0</v>
      </c>
      <c r="M13" s="169">
        <v>0</v>
      </c>
      <c r="N13" s="169"/>
      <c r="O13" s="169" t="s">
        <v>96</v>
      </c>
      <c r="P13" s="169"/>
      <c r="Q13" s="169"/>
    </row>
    <row r="14" spans="1:17" x14ac:dyDescent="0.25">
      <c r="A14" s="169">
        <v>22.13000000000002</v>
      </c>
      <c r="B14" s="169" t="s">
        <v>52</v>
      </c>
      <c r="C14" s="169" t="s">
        <v>69</v>
      </c>
      <c r="D14" s="169"/>
      <c r="E14" s="169"/>
      <c r="F14" s="169"/>
      <c r="G14" s="169"/>
      <c r="H14" s="169"/>
      <c r="I14" s="169"/>
      <c r="J14" s="169">
        <v>0</v>
      </c>
      <c r="K14" s="169">
        <v>0</v>
      </c>
      <c r="L14" s="169">
        <v>0</v>
      </c>
      <c r="M14" s="169">
        <v>0</v>
      </c>
      <c r="N14" s="169"/>
      <c r="O14" s="169" t="s">
        <v>96</v>
      </c>
      <c r="P14" s="169"/>
      <c r="Q14" s="169"/>
    </row>
    <row r="15" spans="1:17" x14ac:dyDescent="0.25">
      <c r="A15" s="169">
        <v>22.140000000000022</v>
      </c>
      <c r="B15" s="169" t="s">
        <v>52</v>
      </c>
      <c r="C15" s="169" t="s">
        <v>69</v>
      </c>
      <c r="D15" s="169"/>
      <c r="E15" s="169"/>
      <c r="F15" s="169"/>
      <c r="G15" s="169"/>
      <c r="H15" s="169"/>
      <c r="I15" s="169"/>
      <c r="J15" s="169">
        <v>0</v>
      </c>
      <c r="K15" s="169">
        <v>0</v>
      </c>
      <c r="L15" s="169">
        <v>0</v>
      </c>
      <c r="M15" s="169">
        <v>0</v>
      </c>
      <c r="N15" s="169"/>
      <c r="O15" s="169" t="s">
        <v>96</v>
      </c>
      <c r="P15" s="169"/>
      <c r="Q15" s="169"/>
    </row>
    <row r="16" spans="1:17" x14ac:dyDescent="0.25">
      <c r="A16" s="169">
        <v>22.150000000000023</v>
      </c>
      <c r="B16" s="169" t="s">
        <v>52</v>
      </c>
      <c r="C16" s="169" t="s">
        <v>69</v>
      </c>
      <c r="D16" s="169"/>
      <c r="E16" s="169"/>
      <c r="F16" s="169"/>
      <c r="G16" s="169"/>
      <c r="H16" s="169"/>
      <c r="I16" s="169"/>
      <c r="J16" s="169">
        <v>0</v>
      </c>
      <c r="K16" s="169">
        <v>0</v>
      </c>
      <c r="L16" s="169">
        <v>0</v>
      </c>
      <c r="M16" s="169">
        <v>0</v>
      </c>
      <c r="N16" s="169"/>
      <c r="O16" s="169" t="s">
        <v>96</v>
      </c>
      <c r="P16" s="169"/>
      <c r="Q16" s="169"/>
    </row>
    <row r="17" spans="1:17" x14ac:dyDescent="0.25">
      <c r="A17" s="169">
        <v>22.160000000000025</v>
      </c>
      <c r="B17" s="169" t="s">
        <v>52</v>
      </c>
      <c r="C17" s="169" t="s">
        <v>69</v>
      </c>
      <c r="D17" s="169"/>
      <c r="E17" s="169"/>
      <c r="F17" s="169"/>
      <c r="G17" s="169"/>
      <c r="H17" s="169"/>
      <c r="I17" s="169"/>
      <c r="J17" s="169">
        <v>0</v>
      </c>
      <c r="K17" s="169">
        <v>0</v>
      </c>
      <c r="L17" s="169">
        <v>0</v>
      </c>
      <c r="M17" s="169">
        <v>0</v>
      </c>
      <c r="N17" s="169"/>
      <c r="O17" s="169" t="s">
        <v>96</v>
      </c>
      <c r="P17" s="169"/>
      <c r="Q17" s="169"/>
    </row>
    <row r="18" spans="1:17" x14ac:dyDescent="0.25">
      <c r="A18" s="169">
        <v>22.170000000000027</v>
      </c>
      <c r="B18" s="169" t="s">
        <v>52</v>
      </c>
      <c r="C18" s="169" t="s">
        <v>69</v>
      </c>
      <c r="D18" s="169"/>
      <c r="E18" s="169"/>
      <c r="F18" s="169"/>
      <c r="G18" s="169"/>
      <c r="H18" s="169"/>
      <c r="I18" s="169"/>
      <c r="J18" s="169">
        <v>0</v>
      </c>
      <c r="K18" s="169">
        <v>0</v>
      </c>
      <c r="L18" s="169">
        <v>0</v>
      </c>
      <c r="M18" s="169">
        <v>0</v>
      </c>
      <c r="N18" s="169"/>
      <c r="O18" s="169" t="s">
        <v>96</v>
      </c>
      <c r="P18" s="169"/>
      <c r="Q18" s="169"/>
    </row>
    <row r="19" spans="1:17" x14ac:dyDescent="0.25">
      <c r="A19" s="169">
        <v>22.180000000000028</v>
      </c>
      <c r="B19" s="169" t="s">
        <v>52</v>
      </c>
      <c r="C19" s="169" t="s">
        <v>69</v>
      </c>
      <c r="D19" s="169"/>
      <c r="E19" s="169"/>
      <c r="F19" s="169"/>
      <c r="G19" s="169"/>
      <c r="H19" s="169"/>
      <c r="I19" s="169"/>
      <c r="J19" s="169">
        <v>0</v>
      </c>
      <c r="K19" s="169">
        <v>0</v>
      </c>
      <c r="L19" s="169">
        <v>0</v>
      </c>
      <c r="M19" s="169">
        <v>0</v>
      </c>
      <c r="N19" s="169"/>
      <c r="O19" s="169" t="s">
        <v>96</v>
      </c>
      <c r="P19" s="169"/>
      <c r="Q19" s="169"/>
    </row>
    <row r="20" spans="1:17" x14ac:dyDescent="0.25">
      <c r="A20" s="169">
        <v>22.19000000000003</v>
      </c>
      <c r="B20" s="169" t="s">
        <v>52</v>
      </c>
      <c r="C20" s="169" t="s">
        <v>69</v>
      </c>
      <c r="D20" s="169"/>
      <c r="E20" s="169"/>
      <c r="F20" s="169"/>
      <c r="G20" s="169"/>
      <c r="H20" s="169"/>
      <c r="I20" s="169"/>
      <c r="J20" s="169">
        <v>0</v>
      </c>
      <c r="K20" s="169">
        <v>0</v>
      </c>
      <c r="L20" s="169">
        <v>0</v>
      </c>
      <c r="M20" s="169">
        <v>0</v>
      </c>
      <c r="N20" s="169"/>
      <c r="O20" s="169" t="s">
        <v>96</v>
      </c>
      <c r="P20" s="169"/>
      <c r="Q20" s="169"/>
    </row>
    <row r="21" spans="1:17" x14ac:dyDescent="0.25">
      <c r="A21" s="169">
        <v>22.200000000000031</v>
      </c>
      <c r="B21" s="169" t="s">
        <v>52</v>
      </c>
      <c r="C21" s="169" t="s">
        <v>69</v>
      </c>
      <c r="D21" s="169"/>
      <c r="E21" s="169"/>
      <c r="F21" s="169"/>
      <c r="G21" s="169"/>
      <c r="H21" s="169"/>
      <c r="I21" s="169"/>
      <c r="J21" s="169">
        <v>0</v>
      </c>
      <c r="K21" s="169">
        <v>0</v>
      </c>
      <c r="L21" s="169">
        <v>0</v>
      </c>
      <c r="M21" s="169">
        <v>0</v>
      </c>
      <c r="N21" s="169"/>
      <c r="O21" s="169" t="s">
        <v>96</v>
      </c>
      <c r="P21" s="169"/>
      <c r="Q21" s="169"/>
    </row>
    <row r="22" spans="1:17" x14ac:dyDescent="0.25">
      <c r="A22" s="169">
        <v>22.21</v>
      </c>
      <c r="B22" s="169"/>
      <c r="C22" s="169" t="s">
        <v>69</v>
      </c>
      <c r="D22" s="169"/>
      <c r="E22" s="169"/>
      <c r="F22" s="169"/>
      <c r="G22" s="169"/>
      <c r="H22" s="169"/>
      <c r="I22" s="169"/>
      <c r="J22" s="169">
        <v>0</v>
      </c>
      <c r="K22" s="169">
        <v>0</v>
      </c>
      <c r="L22" s="169">
        <v>0</v>
      </c>
      <c r="M22" s="169">
        <v>0</v>
      </c>
      <c r="N22" s="169"/>
      <c r="O22" s="169" t="s">
        <v>96</v>
      </c>
      <c r="P22" s="169"/>
      <c r="Q22" s="169"/>
    </row>
    <row r="23" spans="1:17" x14ac:dyDescent="0.25">
      <c r="A23" s="169">
        <v>23.01</v>
      </c>
      <c r="B23" s="169" t="s">
        <v>53</v>
      </c>
      <c r="C23" s="169" t="s">
        <v>69</v>
      </c>
      <c r="D23" s="169"/>
      <c r="E23" s="169"/>
      <c r="F23" s="169"/>
      <c r="G23" s="169"/>
      <c r="H23" s="169"/>
      <c r="I23" s="169"/>
      <c r="J23" s="169">
        <v>0</v>
      </c>
      <c r="K23" s="169">
        <v>0</v>
      </c>
      <c r="L23" s="169">
        <v>0</v>
      </c>
      <c r="M23" s="169">
        <v>0</v>
      </c>
      <c r="N23" s="169"/>
      <c r="O23" s="169" t="s">
        <v>96</v>
      </c>
      <c r="P23" s="169"/>
      <c r="Q23" s="169"/>
    </row>
    <row r="24" spans="1:17" x14ac:dyDescent="0.25">
      <c r="A24" s="169">
        <v>23.020000000000003</v>
      </c>
      <c r="B24" s="169" t="s">
        <v>53</v>
      </c>
      <c r="C24" s="169" t="s">
        <v>69</v>
      </c>
      <c r="D24" s="169"/>
      <c r="E24" s="169"/>
      <c r="F24" s="169"/>
      <c r="G24" s="169"/>
      <c r="H24" s="169"/>
      <c r="I24" s="169"/>
      <c r="J24" s="169">
        <v>0</v>
      </c>
      <c r="K24" s="169">
        <v>0</v>
      </c>
      <c r="L24" s="169">
        <v>0</v>
      </c>
      <c r="M24" s="169">
        <v>0</v>
      </c>
      <c r="N24" s="169"/>
      <c r="O24" s="169" t="s">
        <v>96</v>
      </c>
      <c r="P24" s="169"/>
      <c r="Q24" s="169"/>
    </row>
    <row r="25" spans="1:17" x14ac:dyDescent="0.25">
      <c r="A25" s="169">
        <v>23.030000000000005</v>
      </c>
      <c r="B25" s="169" t="s">
        <v>53</v>
      </c>
      <c r="C25" s="169" t="s">
        <v>69</v>
      </c>
      <c r="D25" s="169"/>
      <c r="E25" s="169"/>
      <c r="F25" s="169"/>
      <c r="G25" s="169"/>
      <c r="H25" s="169"/>
      <c r="I25" s="169"/>
      <c r="J25" s="169">
        <v>0</v>
      </c>
      <c r="K25" s="169">
        <v>0</v>
      </c>
      <c r="L25" s="169">
        <v>0</v>
      </c>
      <c r="M25" s="169">
        <v>0</v>
      </c>
      <c r="N25" s="169"/>
      <c r="O25" s="169" t="s">
        <v>96</v>
      </c>
      <c r="P25" s="169"/>
      <c r="Q25" s="169"/>
    </row>
    <row r="26" spans="1:17" x14ac:dyDescent="0.25">
      <c r="A26" s="169">
        <v>23.040000000000006</v>
      </c>
      <c r="B26" s="169" t="s">
        <v>53</v>
      </c>
      <c r="C26" s="169" t="s">
        <v>69</v>
      </c>
      <c r="D26" s="169"/>
      <c r="E26" s="169"/>
      <c r="F26" s="169"/>
      <c r="G26" s="169"/>
      <c r="H26" s="169"/>
      <c r="I26" s="169"/>
      <c r="J26" s="169">
        <v>0</v>
      </c>
      <c r="K26" s="169">
        <v>0</v>
      </c>
      <c r="L26" s="169">
        <v>0</v>
      </c>
      <c r="M26" s="169">
        <v>0</v>
      </c>
      <c r="N26" s="169"/>
      <c r="O26" s="169" t="s">
        <v>96</v>
      </c>
      <c r="P26" s="169"/>
      <c r="Q26" s="169"/>
    </row>
    <row r="27" spans="1:17" x14ac:dyDescent="0.25">
      <c r="A27" s="169">
        <v>23.050000000000008</v>
      </c>
      <c r="B27" s="169" t="s">
        <v>53</v>
      </c>
      <c r="C27" s="169" t="s">
        <v>69</v>
      </c>
      <c r="D27" s="169"/>
      <c r="E27" s="169"/>
      <c r="F27" s="169"/>
      <c r="G27" s="169"/>
      <c r="H27" s="169"/>
      <c r="I27" s="169"/>
      <c r="J27" s="169">
        <v>0</v>
      </c>
      <c r="K27" s="169">
        <v>0</v>
      </c>
      <c r="L27" s="169">
        <v>0</v>
      </c>
      <c r="M27" s="169">
        <v>0</v>
      </c>
      <c r="N27" s="169"/>
      <c r="O27" s="169" t="s">
        <v>96</v>
      </c>
      <c r="P27" s="169"/>
      <c r="Q27" s="169"/>
    </row>
    <row r="28" spans="1:17" x14ac:dyDescent="0.25">
      <c r="A28" s="169">
        <v>23.060000000000009</v>
      </c>
      <c r="B28" s="169" t="s">
        <v>53</v>
      </c>
      <c r="C28" s="169" t="s">
        <v>69</v>
      </c>
      <c r="D28" s="169"/>
      <c r="E28" s="169"/>
      <c r="F28" s="169"/>
      <c r="G28" s="169"/>
      <c r="H28" s="169"/>
      <c r="I28" s="169"/>
      <c r="J28" s="169">
        <v>0</v>
      </c>
      <c r="K28" s="169">
        <v>0</v>
      </c>
      <c r="L28" s="169">
        <v>0</v>
      </c>
      <c r="M28" s="169">
        <v>0</v>
      </c>
      <c r="N28" s="169"/>
      <c r="O28" s="169" t="s">
        <v>96</v>
      </c>
      <c r="P28" s="169"/>
      <c r="Q28" s="169"/>
    </row>
    <row r="29" spans="1:17" x14ac:dyDescent="0.25">
      <c r="A29" s="169">
        <v>23.070000000000011</v>
      </c>
      <c r="B29" s="169" t="s">
        <v>53</v>
      </c>
      <c r="C29" s="169" t="s">
        <v>69</v>
      </c>
      <c r="D29" s="169"/>
      <c r="E29" s="169"/>
      <c r="F29" s="169"/>
      <c r="G29" s="169"/>
      <c r="H29" s="169"/>
      <c r="I29" s="169"/>
      <c r="J29" s="169">
        <v>0</v>
      </c>
      <c r="K29" s="169">
        <v>0</v>
      </c>
      <c r="L29" s="169">
        <v>0</v>
      </c>
      <c r="M29" s="169">
        <v>0</v>
      </c>
      <c r="N29" s="169"/>
      <c r="O29" s="169" t="s">
        <v>96</v>
      </c>
      <c r="P29" s="169"/>
      <c r="Q29" s="169"/>
    </row>
    <row r="30" spans="1:17" x14ac:dyDescent="0.25">
      <c r="A30" s="169">
        <v>23.080000000000013</v>
      </c>
      <c r="B30" s="169" t="s">
        <v>53</v>
      </c>
      <c r="C30" s="169" t="s">
        <v>69</v>
      </c>
      <c r="D30" s="169"/>
      <c r="E30" s="169"/>
      <c r="F30" s="169"/>
      <c r="G30" s="169"/>
      <c r="H30" s="169"/>
      <c r="I30" s="169"/>
      <c r="J30" s="169">
        <v>0</v>
      </c>
      <c r="K30" s="169">
        <v>0</v>
      </c>
      <c r="L30" s="169">
        <v>0</v>
      </c>
      <c r="M30" s="169">
        <v>0</v>
      </c>
      <c r="N30" s="169"/>
      <c r="O30" s="169" t="s">
        <v>96</v>
      </c>
      <c r="P30" s="169"/>
      <c r="Q30" s="169"/>
    </row>
    <row r="31" spans="1:17" x14ac:dyDescent="0.25">
      <c r="A31" s="169">
        <v>23.090000000000014</v>
      </c>
      <c r="B31" s="169" t="s">
        <v>53</v>
      </c>
      <c r="C31" s="169" t="s">
        <v>69</v>
      </c>
      <c r="D31" s="169"/>
      <c r="E31" s="169"/>
      <c r="F31" s="169"/>
      <c r="G31" s="169"/>
      <c r="H31" s="169"/>
      <c r="I31" s="169"/>
      <c r="J31" s="169">
        <v>0</v>
      </c>
      <c r="K31" s="169">
        <v>0</v>
      </c>
      <c r="L31" s="169">
        <v>0</v>
      </c>
      <c r="M31" s="169">
        <v>0</v>
      </c>
      <c r="N31" s="169"/>
      <c r="O31" s="169" t="s">
        <v>96</v>
      </c>
      <c r="P31" s="169"/>
      <c r="Q31" s="169"/>
    </row>
    <row r="32" spans="1:17" x14ac:dyDescent="0.25">
      <c r="A32" s="169">
        <v>23.100000000000016</v>
      </c>
      <c r="B32" s="169" t="s">
        <v>53</v>
      </c>
      <c r="C32" s="169" t="s">
        <v>69</v>
      </c>
      <c r="D32" s="169"/>
      <c r="E32" s="169"/>
      <c r="F32" s="169"/>
      <c r="G32" s="169"/>
      <c r="H32" s="169"/>
      <c r="I32" s="169"/>
      <c r="J32" s="169">
        <v>0</v>
      </c>
      <c r="K32" s="169">
        <v>0</v>
      </c>
      <c r="L32" s="169">
        <v>0</v>
      </c>
      <c r="M32" s="169">
        <v>0</v>
      </c>
      <c r="N32" s="169"/>
      <c r="O32" s="169" t="s">
        <v>96</v>
      </c>
      <c r="P32" s="169"/>
      <c r="Q32" s="169"/>
    </row>
    <row r="33" spans="1:17" x14ac:dyDescent="0.25">
      <c r="A33" s="169">
        <v>23.110000000000017</v>
      </c>
      <c r="B33" s="169" t="s">
        <v>53</v>
      </c>
      <c r="C33" s="169" t="s">
        <v>69</v>
      </c>
      <c r="D33" s="169"/>
      <c r="E33" s="169"/>
      <c r="F33" s="169"/>
      <c r="G33" s="169"/>
      <c r="H33" s="169"/>
      <c r="I33" s="169"/>
      <c r="J33" s="169">
        <v>0</v>
      </c>
      <c r="K33" s="169">
        <v>0</v>
      </c>
      <c r="L33" s="169">
        <v>0</v>
      </c>
      <c r="M33" s="169">
        <v>0</v>
      </c>
      <c r="N33" s="169"/>
      <c r="O33" s="169" t="s">
        <v>96</v>
      </c>
      <c r="P33" s="169"/>
      <c r="Q33" s="169"/>
    </row>
    <row r="34" spans="1:17" x14ac:dyDescent="0.25">
      <c r="A34" s="169">
        <v>23.120000000000019</v>
      </c>
      <c r="B34" s="169" t="s">
        <v>53</v>
      </c>
      <c r="C34" s="169" t="s">
        <v>69</v>
      </c>
      <c r="D34" s="169"/>
      <c r="E34" s="169"/>
      <c r="F34" s="169"/>
      <c r="G34" s="169"/>
      <c r="H34" s="169"/>
      <c r="I34" s="169"/>
      <c r="J34" s="169">
        <v>0</v>
      </c>
      <c r="K34" s="169">
        <v>0</v>
      </c>
      <c r="L34" s="169">
        <v>0</v>
      </c>
      <c r="M34" s="169">
        <v>0</v>
      </c>
      <c r="N34" s="169"/>
      <c r="O34" s="169" t="s">
        <v>96</v>
      </c>
      <c r="P34" s="169"/>
      <c r="Q34" s="169"/>
    </row>
    <row r="35" spans="1:17" x14ac:dyDescent="0.25">
      <c r="A35" s="169">
        <v>23.13000000000002</v>
      </c>
      <c r="B35" s="169" t="s">
        <v>53</v>
      </c>
      <c r="C35" s="169" t="s">
        <v>69</v>
      </c>
      <c r="D35" s="169"/>
      <c r="E35" s="169"/>
      <c r="F35" s="169"/>
      <c r="G35" s="169"/>
      <c r="H35" s="169"/>
      <c r="I35" s="169"/>
      <c r="J35" s="169">
        <v>0</v>
      </c>
      <c r="K35" s="169">
        <v>0</v>
      </c>
      <c r="L35" s="169">
        <v>0</v>
      </c>
      <c r="M35" s="169">
        <v>0</v>
      </c>
      <c r="N35" s="169"/>
      <c r="O35" s="169" t="s">
        <v>96</v>
      </c>
      <c r="P35" s="169"/>
      <c r="Q35" s="169"/>
    </row>
    <row r="36" spans="1:17" x14ac:dyDescent="0.25">
      <c r="A36" s="169">
        <v>23.140000000000022</v>
      </c>
      <c r="B36" s="169" t="s">
        <v>53</v>
      </c>
      <c r="C36" s="169" t="s">
        <v>69</v>
      </c>
      <c r="D36" s="169"/>
      <c r="E36" s="169"/>
      <c r="F36" s="169"/>
      <c r="G36" s="169"/>
      <c r="H36" s="169"/>
      <c r="I36" s="169"/>
      <c r="J36" s="169">
        <v>0</v>
      </c>
      <c r="K36" s="169">
        <v>0</v>
      </c>
      <c r="L36" s="169">
        <v>0</v>
      </c>
      <c r="M36" s="169">
        <v>0</v>
      </c>
      <c r="N36" s="169"/>
      <c r="O36" s="169" t="s">
        <v>96</v>
      </c>
      <c r="P36" s="169"/>
      <c r="Q36" s="169"/>
    </row>
    <row r="37" spans="1:17" x14ac:dyDescent="0.25">
      <c r="A37" s="169">
        <v>23.150000000000023</v>
      </c>
      <c r="B37" s="169" t="s">
        <v>53</v>
      </c>
      <c r="C37" s="169" t="s">
        <v>69</v>
      </c>
      <c r="D37" s="169"/>
      <c r="E37" s="169"/>
      <c r="F37" s="169"/>
      <c r="G37" s="169"/>
      <c r="H37" s="169"/>
      <c r="I37" s="169"/>
      <c r="J37" s="169">
        <v>0</v>
      </c>
      <c r="K37" s="169">
        <v>0</v>
      </c>
      <c r="L37" s="169">
        <v>0</v>
      </c>
      <c r="M37" s="169">
        <v>0</v>
      </c>
      <c r="N37" s="169"/>
      <c r="O37" s="169" t="s">
        <v>96</v>
      </c>
      <c r="P37" s="169"/>
      <c r="Q37" s="169"/>
    </row>
    <row r="38" spans="1:17" x14ac:dyDescent="0.25">
      <c r="A38" s="169">
        <v>23.160000000000025</v>
      </c>
      <c r="B38" s="169" t="s">
        <v>53</v>
      </c>
      <c r="C38" s="169" t="s">
        <v>69</v>
      </c>
      <c r="D38" s="169"/>
      <c r="E38" s="169"/>
      <c r="F38" s="169"/>
      <c r="G38" s="169"/>
      <c r="H38" s="169"/>
      <c r="I38" s="169"/>
      <c r="J38" s="169">
        <v>0</v>
      </c>
      <c r="K38" s="169">
        <v>0</v>
      </c>
      <c r="L38" s="169">
        <v>0</v>
      </c>
      <c r="M38" s="169">
        <v>0</v>
      </c>
      <c r="N38" s="169"/>
      <c r="O38" s="169" t="s">
        <v>96</v>
      </c>
      <c r="P38" s="169"/>
      <c r="Q38" s="169"/>
    </row>
    <row r="39" spans="1:17" x14ac:dyDescent="0.25">
      <c r="A39" s="169">
        <v>23.170000000000027</v>
      </c>
      <c r="B39" s="169" t="s">
        <v>53</v>
      </c>
      <c r="C39" s="169" t="s">
        <v>69</v>
      </c>
      <c r="D39" s="169"/>
      <c r="E39" s="169"/>
      <c r="F39" s="169"/>
      <c r="G39" s="169"/>
      <c r="H39" s="169"/>
      <c r="I39" s="169"/>
      <c r="J39" s="169">
        <v>0</v>
      </c>
      <c r="K39" s="169">
        <v>0</v>
      </c>
      <c r="L39" s="169">
        <v>0</v>
      </c>
      <c r="M39" s="169">
        <v>0</v>
      </c>
      <c r="N39" s="169"/>
      <c r="O39" s="169" t="s">
        <v>96</v>
      </c>
      <c r="P39" s="169"/>
      <c r="Q39" s="169"/>
    </row>
    <row r="40" spans="1:17" x14ac:dyDescent="0.25">
      <c r="A40" s="169">
        <v>23.180000000000028</v>
      </c>
      <c r="B40" s="169" t="s">
        <v>53</v>
      </c>
      <c r="C40" s="169" t="s">
        <v>69</v>
      </c>
      <c r="D40" s="169"/>
      <c r="E40" s="169"/>
      <c r="F40" s="169"/>
      <c r="G40" s="169"/>
      <c r="H40" s="169"/>
      <c r="I40" s="169"/>
      <c r="J40" s="169">
        <v>0</v>
      </c>
      <c r="K40" s="169">
        <v>0</v>
      </c>
      <c r="L40" s="169">
        <v>0</v>
      </c>
      <c r="M40" s="169">
        <v>0</v>
      </c>
      <c r="N40" s="169"/>
      <c r="O40" s="169" t="s">
        <v>96</v>
      </c>
      <c r="P40" s="169"/>
      <c r="Q40" s="169"/>
    </row>
    <row r="41" spans="1:17" x14ac:dyDescent="0.25">
      <c r="A41" s="169">
        <v>23.19000000000003</v>
      </c>
      <c r="B41" s="169" t="s">
        <v>53</v>
      </c>
      <c r="C41" s="169" t="s">
        <v>69</v>
      </c>
      <c r="D41" s="169"/>
      <c r="E41" s="169"/>
      <c r="F41" s="169"/>
      <c r="G41" s="169"/>
      <c r="H41" s="169"/>
      <c r="I41" s="169"/>
      <c r="J41" s="169">
        <v>0</v>
      </c>
      <c r="K41" s="169">
        <v>0</v>
      </c>
      <c r="L41" s="169">
        <v>0</v>
      </c>
      <c r="M41" s="169">
        <v>0</v>
      </c>
      <c r="N41" s="169"/>
      <c r="O41" s="169" t="s">
        <v>96</v>
      </c>
      <c r="P41" s="169"/>
      <c r="Q41" s="169"/>
    </row>
    <row r="42" spans="1:17" x14ac:dyDescent="0.25">
      <c r="A42" s="169">
        <v>23.200000000000031</v>
      </c>
      <c r="B42" s="169" t="s">
        <v>53</v>
      </c>
      <c r="C42" s="169" t="s">
        <v>69</v>
      </c>
      <c r="D42" s="169"/>
      <c r="E42" s="169"/>
      <c r="F42" s="169"/>
      <c r="G42" s="169"/>
      <c r="H42" s="169"/>
      <c r="I42" s="169"/>
      <c r="J42" s="169">
        <v>0</v>
      </c>
      <c r="K42" s="169">
        <v>0</v>
      </c>
      <c r="L42" s="169">
        <v>0</v>
      </c>
      <c r="M42" s="169">
        <v>0</v>
      </c>
      <c r="N42" s="169"/>
      <c r="O42" s="169" t="s">
        <v>96</v>
      </c>
      <c r="P42" s="169"/>
      <c r="Q42" s="169"/>
    </row>
    <row r="43" spans="1:17" x14ac:dyDescent="0.25">
      <c r="A43" s="169">
        <v>23.21</v>
      </c>
      <c r="B43" s="169"/>
      <c r="C43" s="169" t="s">
        <v>69</v>
      </c>
      <c r="D43" s="169"/>
      <c r="E43" s="169"/>
      <c r="F43" s="169"/>
      <c r="G43" s="169"/>
      <c r="H43" s="169"/>
      <c r="I43" s="169"/>
      <c r="J43" s="169">
        <v>0</v>
      </c>
      <c r="K43" s="169">
        <v>0</v>
      </c>
      <c r="L43" s="169">
        <v>0</v>
      </c>
      <c r="M43" s="169">
        <v>0</v>
      </c>
      <c r="N43" s="169"/>
      <c r="O43" s="169" t="s">
        <v>96</v>
      </c>
      <c r="P43" s="169"/>
      <c r="Q43" s="169"/>
    </row>
    <row r="44" spans="1:17" x14ac:dyDescent="0.25">
      <c r="A44" s="169">
        <v>24.01</v>
      </c>
      <c r="B44" s="169" t="s">
        <v>76</v>
      </c>
      <c r="C44" s="169" t="s">
        <v>69</v>
      </c>
      <c r="D44" s="169"/>
      <c r="E44" s="169"/>
      <c r="F44" s="169"/>
      <c r="G44" s="169"/>
      <c r="H44" s="169"/>
      <c r="I44" s="169"/>
      <c r="J44" s="169">
        <v>0</v>
      </c>
      <c r="K44" s="169">
        <v>0</v>
      </c>
      <c r="L44" s="169">
        <v>0</v>
      </c>
      <c r="M44" s="169">
        <v>0</v>
      </c>
      <c r="N44" s="169"/>
      <c r="O44" s="169" t="s">
        <v>96</v>
      </c>
      <c r="P44" s="169"/>
      <c r="Q44" s="169"/>
    </row>
    <row r="45" spans="1:17" x14ac:dyDescent="0.25">
      <c r="A45" s="169">
        <v>24.020000000000003</v>
      </c>
      <c r="B45" s="169" t="s">
        <v>76</v>
      </c>
      <c r="C45" s="169" t="s">
        <v>69</v>
      </c>
      <c r="D45" s="169"/>
      <c r="E45" s="169"/>
      <c r="F45" s="169"/>
      <c r="G45" s="169"/>
      <c r="H45" s="169"/>
      <c r="I45" s="169"/>
      <c r="J45" s="169">
        <v>0</v>
      </c>
      <c r="K45" s="169">
        <v>0</v>
      </c>
      <c r="L45" s="169">
        <v>0</v>
      </c>
      <c r="M45" s="169">
        <v>0</v>
      </c>
      <c r="N45" s="169"/>
      <c r="O45" s="169" t="s">
        <v>96</v>
      </c>
      <c r="P45" s="169"/>
      <c r="Q45" s="169"/>
    </row>
    <row r="46" spans="1:17" x14ac:dyDescent="0.25">
      <c r="A46" s="169">
        <v>24.030000000000005</v>
      </c>
      <c r="B46" s="169" t="s">
        <v>76</v>
      </c>
      <c r="C46" s="169" t="s">
        <v>69</v>
      </c>
      <c r="D46" s="169"/>
      <c r="E46" s="169"/>
      <c r="F46" s="169"/>
      <c r="G46" s="169"/>
      <c r="H46" s="169"/>
      <c r="I46" s="169"/>
      <c r="J46" s="169">
        <v>0</v>
      </c>
      <c r="K46" s="169">
        <v>0</v>
      </c>
      <c r="L46" s="169">
        <v>0</v>
      </c>
      <c r="M46" s="169">
        <v>0</v>
      </c>
      <c r="N46" s="169"/>
      <c r="O46" s="169" t="s">
        <v>96</v>
      </c>
      <c r="P46" s="169"/>
      <c r="Q46" s="169"/>
    </row>
    <row r="47" spans="1:17" x14ac:dyDescent="0.25">
      <c r="A47" s="169">
        <v>24.040000000000006</v>
      </c>
      <c r="B47" s="169" t="s">
        <v>76</v>
      </c>
      <c r="C47" s="169" t="s">
        <v>69</v>
      </c>
      <c r="D47" s="169"/>
      <c r="E47" s="169"/>
      <c r="F47" s="169"/>
      <c r="G47" s="169"/>
      <c r="H47" s="169"/>
      <c r="I47" s="169"/>
      <c r="J47" s="169">
        <v>0</v>
      </c>
      <c r="K47" s="169">
        <v>0</v>
      </c>
      <c r="L47" s="169">
        <v>0</v>
      </c>
      <c r="M47" s="169">
        <v>0</v>
      </c>
      <c r="N47" s="169"/>
      <c r="O47" s="169" t="s">
        <v>96</v>
      </c>
      <c r="P47" s="169"/>
      <c r="Q47" s="169"/>
    </row>
    <row r="48" spans="1:17" x14ac:dyDescent="0.25">
      <c r="A48" s="169">
        <v>24.050000000000008</v>
      </c>
      <c r="B48" s="169" t="s">
        <v>76</v>
      </c>
      <c r="C48" s="169" t="s">
        <v>69</v>
      </c>
      <c r="D48" s="169"/>
      <c r="E48" s="169"/>
      <c r="F48" s="169"/>
      <c r="G48" s="169"/>
      <c r="H48" s="169"/>
      <c r="I48" s="169"/>
      <c r="J48" s="169">
        <v>0</v>
      </c>
      <c r="K48" s="169">
        <v>0</v>
      </c>
      <c r="L48" s="169">
        <v>0</v>
      </c>
      <c r="M48" s="169">
        <v>0</v>
      </c>
      <c r="N48" s="169"/>
      <c r="O48" s="169" t="s">
        <v>96</v>
      </c>
      <c r="P48" s="169"/>
      <c r="Q48" s="169"/>
    </row>
    <row r="49" spans="1:17" x14ac:dyDescent="0.25">
      <c r="A49" s="169">
        <v>24.060000000000009</v>
      </c>
      <c r="B49" s="169" t="s">
        <v>76</v>
      </c>
      <c r="C49" s="169" t="s">
        <v>69</v>
      </c>
      <c r="D49" s="169"/>
      <c r="E49" s="169"/>
      <c r="F49" s="169"/>
      <c r="G49" s="169"/>
      <c r="H49" s="169"/>
      <c r="I49" s="169"/>
      <c r="J49" s="169">
        <v>0</v>
      </c>
      <c r="K49" s="169">
        <v>0</v>
      </c>
      <c r="L49" s="169">
        <v>0</v>
      </c>
      <c r="M49" s="169">
        <v>0</v>
      </c>
      <c r="N49" s="169"/>
      <c r="O49" s="169" t="s">
        <v>96</v>
      </c>
      <c r="P49" s="169"/>
      <c r="Q49" s="169"/>
    </row>
    <row r="50" spans="1:17" x14ac:dyDescent="0.25">
      <c r="A50" s="169">
        <v>24.070000000000011</v>
      </c>
      <c r="B50" s="169" t="s">
        <v>76</v>
      </c>
      <c r="C50" s="169" t="s">
        <v>69</v>
      </c>
      <c r="D50" s="169"/>
      <c r="E50" s="169"/>
      <c r="F50" s="169"/>
      <c r="G50" s="169"/>
      <c r="H50" s="169"/>
      <c r="I50" s="169"/>
      <c r="J50" s="169">
        <v>0</v>
      </c>
      <c r="K50" s="169">
        <v>0</v>
      </c>
      <c r="L50" s="169">
        <v>0</v>
      </c>
      <c r="M50" s="169">
        <v>0</v>
      </c>
      <c r="N50" s="169"/>
      <c r="O50" s="169" t="s">
        <v>96</v>
      </c>
      <c r="P50" s="169"/>
      <c r="Q50" s="169"/>
    </row>
    <row r="51" spans="1:17" x14ac:dyDescent="0.25">
      <c r="A51" s="169">
        <v>24.080000000000013</v>
      </c>
      <c r="B51" s="169" t="s">
        <v>76</v>
      </c>
      <c r="C51" s="169" t="s">
        <v>69</v>
      </c>
      <c r="D51" s="169"/>
      <c r="E51" s="169"/>
      <c r="F51" s="169"/>
      <c r="G51" s="169"/>
      <c r="H51" s="169"/>
      <c r="I51" s="169"/>
      <c r="J51" s="169">
        <v>0</v>
      </c>
      <c r="K51" s="169">
        <v>0</v>
      </c>
      <c r="L51" s="169">
        <v>0</v>
      </c>
      <c r="M51" s="169">
        <v>0</v>
      </c>
      <c r="N51" s="169"/>
      <c r="O51" s="169" t="s">
        <v>96</v>
      </c>
      <c r="P51" s="169"/>
      <c r="Q51" s="169"/>
    </row>
    <row r="52" spans="1:17" x14ac:dyDescent="0.25">
      <c r="A52" s="169">
        <v>24.090000000000014</v>
      </c>
      <c r="B52" s="169" t="s">
        <v>76</v>
      </c>
      <c r="C52" s="169" t="s">
        <v>69</v>
      </c>
      <c r="D52" s="169"/>
      <c r="E52" s="169"/>
      <c r="F52" s="169"/>
      <c r="G52" s="169"/>
      <c r="H52" s="169"/>
      <c r="I52" s="169"/>
      <c r="J52" s="169">
        <v>0</v>
      </c>
      <c r="K52" s="169">
        <v>0</v>
      </c>
      <c r="L52" s="169">
        <v>0</v>
      </c>
      <c r="M52" s="169">
        <v>0</v>
      </c>
      <c r="N52" s="169"/>
      <c r="O52" s="169" t="s">
        <v>96</v>
      </c>
      <c r="P52" s="169"/>
      <c r="Q52" s="169"/>
    </row>
    <row r="53" spans="1:17" x14ac:dyDescent="0.25">
      <c r="A53" s="169">
        <v>24.100000000000016</v>
      </c>
      <c r="B53" s="169" t="s">
        <v>76</v>
      </c>
      <c r="C53" s="169" t="s">
        <v>69</v>
      </c>
      <c r="D53" s="169"/>
      <c r="E53" s="169"/>
      <c r="F53" s="169"/>
      <c r="G53" s="169"/>
      <c r="H53" s="169"/>
      <c r="I53" s="169"/>
      <c r="J53" s="169">
        <v>0</v>
      </c>
      <c r="K53" s="169">
        <v>0</v>
      </c>
      <c r="L53" s="169">
        <v>0</v>
      </c>
      <c r="M53" s="169">
        <v>0</v>
      </c>
      <c r="N53" s="169"/>
      <c r="O53" s="169" t="s">
        <v>96</v>
      </c>
      <c r="P53" s="169"/>
      <c r="Q53" s="169"/>
    </row>
    <row r="54" spans="1:17" x14ac:dyDescent="0.25">
      <c r="A54" s="169">
        <v>24.110000000000017</v>
      </c>
      <c r="B54" s="169" t="s">
        <v>76</v>
      </c>
      <c r="C54" s="169" t="s">
        <v>69</v>
      </c>
      <c r="D54" s="169"/>
      <c r="E54" s="169"/>
      <c r="F54" s="169"/>
      <c r="G54" s="169"/>
      <c r="H54" s="169"/>
      <c r="I54" s="169"/>
      <c r="J54" s="169">
        <v>0</v>
      </c>
      <c r="K54" s="169">
        <v>0</v>
      </c>
      <c r="L54" s="169">
        <v>0</v>
      </c>
      <c r="M54" s="169">
        <v>0</v>
      </c>
      <c r="N54" s="169"/>
      <c r="O54" s="169" t="s">
        <v>96</v>
      </c>
      <c r="P54" s="169"/>
      <c r="Q54" s="169"/>
    </row>
    <row r="55" spans="1:17" x14ac:dyDescent="0.25">
      <c r="A55" s="169">
        <v>24.120000000000019</v>
      </c>
      <c r="B55" s="169" t="s">
        <v>76</v>
      </c>
      <c r="C55" s="169" t="s">
        <v>69</v>
      </c>
      <c r="D55" s="169"/>
      <c r="E55" s="169"/>
      <c r="F55" s="169"/>
      <c r="G55" s="169"/>
      <c r="H55" s="169"/>
      <c r="I55" s="169"/>
      <c r="J55" s="169">
        <v>0</v>
      </c>
      <c r="K55" s="169">
        <v>0</v>
      </c>
      <c r="L55" s="169">
        <v>0</v>
      </c>
      <c r="M55" s="169">
        <v>0</v>
      </c>
      <c r="N55" s="169"/>
      <c r="O55" s="169" t="s">
        <v>96</v>
      </c>
      <c r="P55" s="169"/>
      <c r="Q55" s="169"/>
    </row>
    <row r="56" spans="1:17" x14ac:dyDescent="0.25">
      <c r="A56" s="169">
        <v>24.13000000000002</v>
      </c>
      <c r="B56" s="169" t="s">
        <v>76</v>
      </c>
      <c r="C56" s="169" t="s">
        <v>69</v>
      </c>
      <c r="D56" s="169"/>
      <c r="E56" s="169"/>
      <c r="F56" s="169"/>
      <c r="G56" s="169"/>
      <c r="H56" s="169"/>
      <c r="I56" s="169"/>
      <c r="J56" s="169">
        <v>0</v>
      </c>
      <c r="K56" s="169">
        <v>0</v>
      </c>
      <c r="L56" s="169">
        <v>0</v>
      </c>
      <c r="M56" s="169">
        <v>0</v>
      </c>
      <c r="N56" s="169"/>
      <c r="O56" s="169" t="s">
        <v>96</v>
      </c>
      <c r="P56" s="169"/>
      <c r="Q56" s="169"/>
    </row>
    <row r="57" spans="1:17" x14ac:dyDescent="0.25">
      <c r="A57" s="169">
        <v>24.140000000000022</v>
      </c>
      <c r="B57" s="169" t="s">
        <v>76</v>
      </c>
      <c r="C57" s="169" t="s">
        <v>69</v>
      </c>
      <c r="D57" s="169"/>
      <c r="E57" s="169"/>
      <c r="F57" s="169"/>
      <c r="G57" s="169"/>
      <c r="H57" s="169"/>
      <c r="I57" s="169"/>
      <c r="J57" s="169">
        <v>0</v>
      </c>
      <c r="K57" s="169">
        <v>0</v>
      </c>
      <c r="L57" s="169">
        <v>0</v>
      </c>
      <c r="M57" s="169">
        <v>0</v>
      </c>
      <c r="N57" s="169"/>
      <c r="O57" s="169" t="s">
        <v>96</v>
      </c>
      <c r="P57" s="169"/>
      <c r="Q57" s="169"/>
    </row>
    <row r="58" spans="1:17" x14ac:dyDescent="0.25">
      <c r="A58" s="169">
        <v>24.150000000000023</v>
      </c>
      <c r="B58" s="169" t="s">
        <v>76</v>
      </c>
      <c r="C58" s="169" t="s">
        <v>69</v>
      </c>
      <c r="D58" s="169"/>
      <c r="E58" s="169"/>
      <c r="F58" s="169"/>
      <c r="G58" s="169"/>
      <c r="H58" s="169"/>
      <c r="I58" s="169"/>
      <c r="J58" s="169">
        <v>0</v>
      </c>
      <c r="K58" s="169">
        <v>0</v>
      </c>
      <c r="L58" s="169">
        <v>0</v>
      </c>
      <c r="M58" s="169">
        <v>0</v>
      </c>
      <c r="N58" s="169"/>
      <c r="O58" s="169" t="s">
        <v>96</v>
      </c>
      <c r="P58" s="169"/>
      <c r="Q58" s="169"/>
    </row>
    <row r="59" spans="1:17" x14ac:dyDescent="0.25">
      <c r="A59" s="169">
        <v>24.160000000000025</v>
      </c>
      <c r="B59" s="169" t="s">
        <v>76</v>
      </c>
      <c r="C59" s="169" t="s">
        <v>69</v>
      </c>
      <c r="D59" s="169"/>
      <c r="E59" s="169"/>
      <c r="F59" s="169"/>
      <c r="G59" s="169"/>
      <c r="H59" s="169"/>
      <c r="I59" s="169"/>
      <c r="J59" s="169">
        <v>0</v>
      </c>
      <c r="K59" s="169">
        <v>0</v>
      </c>
      <c r="L59" s="169">
        <v>0</v>
      </c>
      <c r="M59" s="169">
        <v>0</v>
      </c>
      <c r="N59" s="169"/>
      <c r="O59" s="169" t="s">
        <v>96</v>
      </c>
      <c r="P59" s="169"/>
      <c r="Q59" s="169"/>
    </row>
    <row r="60" spans="1:17" x14ac:dyDescent="0.25">
      <c r="A60" s="169">
        <v>24.170000000000027</v>
      </c>
      <c r="B60" s="169" t="s">
        <v>76</v>
      </c>
      <c r="C60" s="169" t="s">
        <v>69</v>
      </c>
      <c r="D60" s="169"/>
      <c r="E60" s="169"/>
      <c r="F60" s="169"/>
      <c r="G60" s="169"/>
      <c r="H60" s="169"/>
      <c r="I60" s="169"/>
      <c r="J60" s="169">
        <v>0</v>
      </c>
      <c r="K60" s="169">
        <v>0</v>
      </c>
      <c r="L60" s="169">
        <v>0</v>
      </c>
      <c r="M60" s="169">
        <v>0</v>
      </c>
      <c r="N60" s="169"/>
      <c r="O60" s="169" t="s">
        <v>96</v>
      </c>
      <c r="P60" s="169"/>
      <c r="Q60" s="169"/>
    </row>
    <row r="61" spans="1:17" x14ac:dyDescent="0.25">
      <c r="A61" s="169">
        <v>24.180000000000028</v>
      </c>
      <c r="B61" s="169" t="s">
        <v>76</v>
      </c>
      <c r="C61" s="169" t="s">
        <v>69</v>
      </c>
      <c r="D61" s="169"/>
      <c r="E61" s="169"/>
      <c r="F61" s="169"/>
      <c r="G61" s="169"/>
      <c r="H61" s="169"/>
      <c r="I61" s="169"/>
      <c r="J61" s="169">
        <v>0</v>
      </c>
      <c r="K61" s="169">
        <v>0</v>
      </c>
      <c r="L61" s="169">
        <v>0</v>
      </c>
      <c r="M61" s="169">
        <v>0</v>
      </c>
      <c r="N61" s="169"/>
      <c r="O61" s="169" t="s">
        <v>96</v>
      </c>
      <c r="P61" s="169"/>
      <c r="Q61" s="169"/>
    </row>
    <row r="62" spans="1:17" x14ac:dyDescent="0.25">
      <c r="A62" s="169">
        <v>24.19000000000003</v>
      </c>
      <c r="B62" s="169" t="s">
        <v>76</v>
      </c>
      <c r="C62" s="169" t="s">
        <v>69</v>
      </c>
      <c r="D62" s="169"/>
      <c r="E62" s="169"/>
      <c r="F62" s="169"/>
      <c r="G62" s="169"/>
      <c r="H62" s="169"/>
      <c r="I62" s="169"/>
      <c r="J62" s="169">
        <v>0</v>
      </c>
      <c r="K62" s="169">
        <v>0</v>
      </c>
      <c r="L62" s="169">
        <v>0</v>
      </c>
      <c r="M62" s="169">
        <v>0</v>
      </c>
      <c r="N62" s="169"/>
      <c r="O62" s="169" t="s">
        <v>96</v>
      </c>
      <c r="P62" s="169"/>
      <c r="Q62" s="169"/>
    </row>
    <row r="63" spans="1:17" x14ac:dyDescent="0.25">
      <c r="A63" s="169">
        <v>24.200000000000031</v>
      </c>
      <c r="B63" s="169" t="s">
        <v>76</v>
      </c>
      <c r="C63" s="169" t="s">
        <v>69</v>
      </c>
      <c r="D63" s="169"/>
      <c r="E63" s="169"/>
      <c r="F63" s="169"/>
      <c r="G63" s="169"/>
      <c r="H63" s="169"/>
      <c r="I63" s="169"/>
      <c r="J63" s="169">
        <v>0</v>
      </c>
      <c r="K63" s="169">
        <v>0</v>
      </c>
      <c r="L63" s="169">
        <v>0</v>
      </c>
      <c r="M63" s="169">
        <v>0</v>
      </c>
      <c r="N63" s="169"/>
      <c r="O63" s="169" t="s">
        <v>96</v>
      </c>
      <c r="P63" s="169"/>
      <c r="Q63" s="169"/>
    </row>
    <row r="64" spans="1:17" x14ac:dyDescent="0.25">
      <c r="A64" s="169">
        <v>24.21</v>
      </c>
      <c r="B64" s="169"/>
      <c r="C64" s="169" t="s">
        <v>69</v>
      </c>
      <c r="D64" s="169"/>
      <c r="E64" s="169"/>
      <c r="F64" s="169"/>
      <c r="G64" s="169"/>
      <c r="H64" s="169"/>
      <c r="I64" s="169"/>
      <c r="J64" s="169">
        <v>0</v>
      </c>
      <c r="K64" s="169">
        <v>0</v>
      </c>
      <c r="L64" s="169">
        <v>0</v>
      </c>
      <c r="M64" s="169">
        <v>0</v>
      </c>
      <c r="N64" s="169"/>
      <c r="O64" s="169" t="s">
        <v>96</v>
      </c>
      <c r="P64" s="169"/>
      <c r="Q64" s="169"/>
    </row>
    <row r="65" spans="1:17" x14ac:dyDescent="0.25">
      <c r="A65" s="169">
        <v>24.22</v>
      </c>
      <c r="B65" s="169"/>
      <c r="C65" s="169" t="s">
        <v>69</v>
      </c>
      <c r="D65" s="169"/>
      <c r="E65" s="169"/>
      <c r="F65" s="169"/>
      <c r="G65" s="169"/>
      <c r="H65" s="169"/>
      <c r="I65" s="169"/>
      <c r="J65" s="169">
        <v>0</v>
      </c>
      <c r="K65" s="169">
        <v>0</v>
      </c>
      <c r="L65" s="169">
        <v>0</v>
      </c>
      <c r="M65" s="169">
        <v>0</v>
      </c>
      <c r="N65" s="169"/>
      <c r="O65" s="169" t="s">
        <v>96</v>
      </c>
      <c r="P65" s="169"/>
      <c r="Q65" s="169"/>
    </row>
    <row r="66" spans="1:17" x14ac:dyDescent="0.25">
      <c r="A66" s="169">
        <v>24.23</v>
      </c>
      <c r="B66" s="169"/>
      <c r="C66" s="169" t="s">
        <v>69</v>
      </c>
      <c r="D66" s="169"/>
      <c r="E66" s="169"/>
      <c r="F66" s="169"/>
      <c r="G66" s="169"/>
      <c r="H66" s="169"/>
      <c r="I66" s="169"/>
      <c r="J66" s="169">
        <v>0</v>
      </c>
      <c r="K66" s="169">
        <v>0</v>
      </c>
      <c r="L66" s="169">
        <v>0</v>
      </c>
      <c r="M66" s="169">
        <v>0</v>
      </c>
      <c r="N66" s="169"/>
      <c r="O66" s="169" t="s">
        <v>96</v>
      </c>
      <c r="P66" s="169"/>
      <c r="Q66" s="16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8 7 a 0 b c b - 6 1 c f - 4 f 9 b - 9 a 5 e - e 1 6 f b 3 0 6 0 b d 6 "   x m l n s = " h t t p : / / s c h e m a s . m i c r o s o f t . c o m / D a t a M a s h u p " > A A A A A K 8 G A A B Q S w M E F A A C A A g A S X R s U p a u i n C n A A A A + A A A A B I A H A B D b 2 5 m a W c v U G F j a 2 F n Z S 5 4 b W w g o h g A K K A U A A A A A A A A A A A A A A A A A A A A A A A A A A A A h Y / N C o J A G E V f R W b v / F V S 8 T k S b h O C I N r K O O m Q j u G M j e / W o k f q F R L K a t f y X s 6 F c x + 3 O y R D U w d X 1 V n d m h g x T F G g j G w L b c o Y 9 e 4 U L l E i Y J f L c 1 6 q Y I S N X Q 9 W x 6 h y 7 r I m x H u P / Q y 3 X U k 4 p Y w c s + 1 e V q r J Q 2 2 s y 4 1 U 6 L M q / q + Q g M N L R n A c M b x g K 4 7 n E Q M y 1 Z B p 8 0 X 4 a I w p k J 8 S 0 r 5 2 f a e E M m G 6 A T J F I O 8 X 4 g l Q S w M E F A A C A A g A S X R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l 0 b F I 2 b W e H p g M A A O U V A A A T A B w A R m 9 y b X V s Y X M v U 2 V j d G l v b j E u b S C i G A A o o B Q A A A A A A A A A A A A A A A A A A A A A A A A A A A D t W G 1 r 2 0 g Q / h 7 I f x h c D m R Q f Z e X F n q l l J 4 S g 6 E 0 o Q k t p Z R j J Y 3 k a V e 7 6 r 7 Y c U 3 + e 2 d X s a P U v j s o 9 6 n I H 2 S 8 2 p 2 Z 5 5 l n 9 i G x W D j S C q 6 6 7 6 P n h w e H B 3 Y u D J Y w / X D 8 x / H x 3 / w 4 g R c g 0 R 0 e A H + u t D c F 8 s r 5 T Y F y k n l j U L n 3 2 n z J t f 6 S j N c f 3 4 g G X 4 x 6 x 0 e f b j 9 m W j n e 9 y n t o j w a Z X O h a k 5 z v W p x x O G u R S 5 x c m 2 E s p U 2 T a a l b 1 R 4 a Z M u Z b p e j / 7 y Z Y 0 O X p N C m D l s R i k 4 3 g L K N z m a 2 x T W o x U K s 1 l 2 e O P i Y m v 0 Z 4 a 4 s 5 5 J Y S 3 o i s G 0 q E p y 3 q B 9 l M h q H B 9 J N t f a I g g o N h v x f i N U R j f g 5 g i l 0 S 2 U e q l A k n X j + w A 0 w Q l c G l 2 h Z X q F h C m i B a F K Z t w s q E C b w v l X T 2 3 D 3 M T 1 q S h I k q P w h s l Y o E w h u 3 g 3 O 3 t 8 9 A w K b R 2 v X 3 B O 0 / 3 Y I B J q F Q G d o R M k + x D O m X c D Z b c O I t f e x Z r z j k p i F m N i p m h B J c J n b x 1 V V I g g i M S O Q V h Q i C W W 4 x + T T b 0 q L e R I q g a D X z 1 a h + V O 6 p B M N N o z Q O a v 4 j M P 9 v N 5 7 j d v K R t S U E V + w s + 2 l b Q n 5 6 u w j U k 2 X N 8 C A 5 9 w L q k m F g 8 k H 9 D + / k b 3 + E 9 m n I 2 h I F A V C + n 1 G c i C 9 X n Q B T j N C b o S 7 m N z L V 2 L V 6 w / 0 K Y W i r 5 F W n a q m l m O z v H 6 p D I q a F k 2 j g o L S 5 6 P l 7 C v Q t p U u G L k f E T p X c w t N + e G G t 4 l V 7 C c C w c t 8 k Q o J 2 p G / d s 4 E H u X W o b R i P l Z y X F u O j 5 L X O j A N i N 9 U N R / 8 9 u r 9 T p g r A h l G c g T 3 u n H h Z C F l y I 2 U l h + 8 m 0 S i F 4 I 6 T E w B x h U w C + o e 7 G P 5 B g x i D B s q P a p K n A y U + 7 p 6 S R c C b H S y w 2 M W H K o 9 B / 3 h D 4 7 7 X j + E q W 5 P a q Q P q p w K 7 o 9 8 a / u z v w r f u j h D w D I R g z W N 6 E n / y v e t 1 h Q S 8 x m N 9 3 J U Q r H K Z x s h F 5 B E 8 b I 8 b X K P c B w 6 0 R p v 0 Z R o k l h q 7 P l X H P n v Q y T x w n v g m 5 m 0 0 b d / i j m H U l u i 4 G L 3 l z s 3 K / v v F R o R B 6 u t F X Q n l a 1 D k C 3 V 5 r B j j x W q z M U X c h C E s h S t b 3 r F P 7 J U 6 E w B a m X K T R Y k m 9 S m F M 9 n 8 A Z 2 s J Q G 1 2 M I W w P B h x e b V W X T S / 3 Y I h k w 5 U T z j + 4 S W / H h w e k 9 j r V j k O e B I s 7 / W m H 7 I 4 P D j k 4 5 O C Q g 0 M O D j k 4 5 C / n k K f B 4 p 7 8 t E N 2 x w e H H B x y c M j B I Q e H H B z y V 3 J I n k u + T I 7 2 u m N n Z 5 l u c h 7 I Z N 3 7 j 2 r a / 9 s z 7 d t s P 2 0 X 6 P l 3 U E s B A i 0 A F A A C A A g A S X R s U p a u i n C n A A A A + A A A A B I A A A A A A A A A A A A A A A A A A A A A A E N v b m Z p Z y 9 Q Y W N r Y W d l L n h t b F B L A Q I t A B Q A A g A I A E l 0 b F I P y u m r p A A A A O k A A A A T A A A A A A A A A A A A A A A A A P M A A A B b Q 2 9 u d G V u d F 9 U e X B l c 1 0 u e G 1 s U E s B A i 0 A F A A C A A g A S X R s U j Z t Z 4 e m A w A A 5 R U A A B M A A A A A A A A A A A A A A A A A 5 A E A A E Z v c m 1 1 b G F z L 1 N l Y 3 R p b 2 4 x L m 1 Q S w U G A A A A A A M A A w D C A A A A 1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C k A A A A A A A B O K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l k y M D I y X z I w M j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y O j M 3 L j c 4 O T g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M l 8 y M D I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M l 8 y M D I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k y M D I z X z I w M j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y O j Q 5 L j Q w M T Q x O T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M 1 8 y M D I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M 1 8 y M D I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l k y M D I 0 X z I w M j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z L T E y V D E 5 O j M z O j A 0 L j E y O D k y O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Z M j A y N F 8 y M D I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Z M j A y N F 8 y M D I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B c H B l b m Q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0 J 1 Z G d l d C B M a W 5 l I E l 0 Z W 0 s M H 0 m c X V v d D s s J n F 1 b 3 Q 7 U 2 V j d G l v b j E v Q X B w Z W 5 k M S 9 T b 3 V y Y 2 U u e 3 l l Y X I s M X 0 m c X V v d D s s J n F 1 b 3 Q 7 U 2 V j d G l v b j E v Q X B w Z W 5 k M S 9 T b 3 V y Y 2 U u e 3 B y b 2 p l Y 3 Q s M n 0 m c X V v d D s s J n F 1 b 3 Q 7 U 2 V j d G l v b j E v Q X B w Z W 5 k M S 9 T b 3 V y Y 2 U u e 0 N s Y X N z I G 9 m I E V 4 c G V u Z G l 0 d X J l c 1 x u X G 4 o Q 2 h v b 3 N l I G E g Y 2 x h c 3 M g b 2 Y g Z X h w Z W 5 k a X R 1 c m U g Z n J v b S B 0 a G U g Z H J v c C B k b 3 d u I G x p c 3 Q p X G 5 c b m k u Z S 4 g U H J v Z m V z a W 9 u Y W w g R m V l c y B h b m Q g U 2 V y d m l j Z X M s I E V x d W l w b W V u d C B h b m Q g R m F j a W x p d G l l c y w g V H J h d m V s L C B D T 1 Z J R C 0 x O S B j b 3 N 0 c y w g T 3 R o Z X I g Y 2 9 z d H M s M 3 0 m c X V v d D s s J n F 1 b 3 Q 7 U 2 V j d G l v b j E v Q X B w Z W 5 k M S 9 T b 3 V y Y 2 U u e 0 R l d G F p b H N c b l x u K E V u d G V y I G R l d G F p b H M g Y W J v d X Q g d G h l I G J 1 Z G d l d C B p d G V t I G F u Z C B w c m 9 2 a W R l I G p 1 c 3 R p Z m l j Y X R p b 2 4 o c y k g Y X M g b m V l Z G V k K S w 0 f S Z x d W 9 0 O y w m c X V v d D t T Z W N 0 a W 9 u M S 9 B c H B l b m Q x L 1 N v d X J j Z S 5 7 R n V u Z H M g Y m V p b m c g c m V x d W V z d G V k X G 5 c b i h F b n R l c i B 0 a G U g Y W 1 v d W 5 0 I G 9 m I G Z 1 b m R p b m c g c m V x d W V z d G V k I G J l Z m 9 y Z S B h Z G 1 p b i B m Z W V z I G F y Z S B h c H B s a W V k K S w 1 f S Z x d W 9 0 O y w m c X V v d D t T Z W N 0 a W 9 u M S 9 B c H B l b m Q x L 1 N v d X J j Z S 5 7 Q W R t a W 5 p c 3 R y Y X R p d m U g R m V l I E V s a W d p Y m x l I C h Z Z X M v T m 8 p X G 5 c b i h J b m R p Y 2 F 0 Z S B p Z i B 0 a G U g R X h w Z W 5 k a X R 1 c m U g a X M g c 3 V i a m V j d C B 0 b y B h b i B h Z G 1 p b m l z d H J h d G l 2 Z S B m Z W U g Z n J v b S B 5 b 3 V y I G 9 y Z 2 F u a X p h d G l v b i k s N n 0 m c X V v d D s s J n F 1 b 3 Q 7 U 2 V j d G l v b j E v Q X B w Z W 5 k M S 9 T b 3 V y Y 2 U u e 0 l z I H R o a X M g Y n V k Z 2 V 0 I G l 0 Z W 0 g Z m 9 y I H B s Y X N 0 a W N z I H d v c m s / I C A o W W V z L 0 5 v K V x u X G 4 o a W 5 k a W N h d G U g e W V z I G 9 y I G 5 v K S w 3 f S Z x d W 9 0 O y w m c X V v d D t T Z W N 0 a W 9 u M S 9 B c H B l b m Q x L 1 N v d X J j Z S 5 7 Q X B w c m 9 4 a W 1 h d G V s e S B 3 a G F 0 I H B l c m N l b n R h Z 2 U g K C U p I G 9 m I G J 1 Z G d l d C B s a W 5 l I G l 0 Z W 0 g c m V z b 3 V y Y 2 V z I G F y Z S B k Z X Z v d G V k I H R v I H B s Y X N 0 a W N z I H d v c m s s O H 0 m c X V v d D s s J n F 1 b 3 Q 7 U 2 V j d G l v b j E v Q X B w Z W 5 k M S 9 T b 3 V y Y 2 U u e 0 F k b W l u a X N 0 c m F 0 a X Z l I E Z l Z V x u X G 4 o V G h p c y B m a W V s Z C B p c y B h d X R v L W N h b G N 1 b G F 0 Z W Q g Y m F z Z W Q g b 2 4 g d G h l I H Z h b H V l I H l v d S B l b n R l c m V k I G l u I H R o Z S B h Z G 1 p b m l z d H J h d G l 2 Z S B m Z W U g Z m l l b G Q g Y W 5 k I H R o Z S B m d W 5 k c y B i Z W l u Z y B y Z X F 1 Z X N 0 Z W Q p L D l 9 J n F 1 b 3 Q 7 L C Z x d W 9 0 O 1 N l Y 3 R p b 2 4 x L 0 F w c G V u Z D E v U 2 9 1 c m N l L n t Q b G F z d G l j c y B B Z G 1 p b i B G Z W U s M T B 9 J n F 1 b 3 Q 7 L C Z x d W 9 0 O 1 N l Y 3 R p b 2 4 x L 0 F w c G V u Z D E v U 2 9 1 c m N l L n t Q b G F z d G l j I H N 1 Y n R v d G F s I C h u b 3 Q g a W 5 j b H V k a W 5 n I G F k b W l u I G Z l Z S k s M T F 9 J n F 1 b 3 Q 7 L C Z x d W 9 0 O 1 N l Y 3 R p b 2 4 x L 0 F w c G V u Z D E v U 2 9 1 c m N l L n t T d W J 0 b 3 R h b F x u X G 4 o V G h p c y B m a W V s Z C B p c y B h d X R v I G N h b G N 1 b G F 0 Z W Q g Y W 5 k I G l z I H R o Z S B z d W 0 g b 2 Y g d G h l I G F k b W l u a X N 0 c m F 0 a X Z l I G Z l Z S B m a W V s Z C B h b m Q g d G h l I G Z 1 b m R z I G J l a W 5 n I H J l c X V l c 3 R l Z C k s M T J 9 J n F 1 b 3 Q 7 L C Z x d W 9 0 O 1 N l Y 3 R p b 2 4 x L 0 F w c G V u Z D E v U 2 9 1 c m N l L n t S Z W N p c G l l b n R z X G 4 o M S w g M i w g M y l c b i h J Z i B t b 3 J l I H R o Y W 4 g b 2 5 l I F B y b 2 p l Y 3 Q g T G V h Z G V y L C B p b m R p Y 2 F 0 Z S B 3 a G 8 g d 2 9 1 b G Q g Y m U g c m V j a X B p Z W 5 0 I G 9 m I G Z 1 b m R z I G Z v c i B 0 a G l z I G J 1 Z G d l d C B p d G V t K S w x M 3 0 m c X V v d D s s J n F 1 b 3 Q 7 U 2 V j d G l v b j E v Q X B w Z W 5 k M S 9 T b 3 V y Y 2 U u e 1 J l Y 2 l w a W V u d C B P c m d h b m l 6 Y X R p b 2 4 s M T R 9 J n F 1 b 3 Q 7 L C Z x d W 9 0 O 1 N l Y 3 R p b 2 4 x L 0 F w c G V u Z D E v U 2 9 1 c m N l L n t W d W x u Z X J h Y m l s a X R 5 I H R v I G 9 u Z 2 9 p b m c g Q 0 9 W S U Q t M T k g c m V s Y X R l Z C B y Z X N 0 c m l j d G l v b n M g K H J h d G l u Z 3 M g a W 5 j b H V k Z T o g b m 9 u Z S w g b G 9 3 L C B t Z W R p d W 0 s I G h p Z 2 g u I E R l c 2 N y a X B 0 a W 9 u I G 9 m I H J h d G l u Z 3 M g a X M g Z m 9 1 b m Q g a W 4 g d G h l I E N G U C k s M T V 9 J n F 1 b 3 Q 7 L C Z x d W 9 0 O 1 N l Y 3 R p b 2 4 x L 0 F w c G V u Z D E v U 2 9 1 c m N l L n t S Z X F 1 Z X N 0 I F N 0 Y X R 1 c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F w c G V u Z D E v U 2 9 1 c m N l L n t C d W R n Z X Q g T G l u Z S B J d G V t L D B 9 J n F 1 b 3 Q 7 L C Z x d W 9 0 O 1 N l Y 3 R p b 2 4 x L 0 F w c G V u Z D E v U 2 9 1 c m N l L n t 5 Z W F y L D F 9 J n F 1 b 3 Q 7 L C Z x d W 9 0 O 1 N l Y 3 R p b 2 4 x L 0 F w c G V u Z D E v U 2 9 1 c m N l L n t w c m 9 q Z W N 0 L D J 9 J n F 1 b 3 Q 7 L C Z x d W 9 0 O 1 N l Y 3 R p b 2 4 x L 0 F w c G V u Z D E v U 2 9 1 c m N l L n t D b G F z c y B v Z i B F e H B l b m R p d H V y Z X N c b l x u K E N o b 2 9 z Z S B h I G N s Y X N z I G 9 m I G V 4 c G V u Z G l 0 d X J l I G Z y b 2 0 g d G h l I G R y b 3 A g Z G 9 3 b i B s a X N 0 K V x u X G 5 p L m U u I F B y b 2 Z l c 2 l v b m F s I E Z l Z X M g Y W 5 k I F N l c n Z p Y 2 V z L C B F c X V p c G 1 l b n Q g Y W 5 k I E Z h Y 2 l s a X R p Z X M s I F R y Y X Z l b C w g Q 0 9 W S U Q t M T k g Y 2 9 z d H M s I E 9 0 a G V y I G N v c 3 R z L D N 9 J n F 1 b 3 Q 7 L C Z x d W 9 0 O 1 N l Y 3 R p b 2 4 x L 0 F w c G V u Z D E v U 2 9 1 c m N l L n t E Z X R h a W x z X G 5 c b i h F b n R l c i B k Z X R h a W x z I G F i b 3 V 0 I H R o Z S B i d W R n Z X Q g a X R l b S B h b m Q g c H J v d m l k Z S B q d X N 0 a W Z p Y 2 F 0 a W 9 u K H M p I G F z I G 5 l Z W R l Z C k s N H 0 m c X V v d D s s J n F 1 b 3 Q 7 U 2 V j d G l v b j E v Q X B w Z W 5 k M S 9 T b 3 V y Y 2 U u e 0 Z 1 b m R z I G J l a W 5 n I H J l c X V l c 3 R l Z F x u X G 4 o R W 5 0 Z X I g d G h l I G F t b 3 V u d C B v Z i B m d W 5 k a W 5 n I H J l c X V l c 3 R l Z C B i Z W Z v c m U g Y W R t a W 4 g Z m V l c y B h c m U g Y X B w b G l l Z C k s N X 0 m c X V v d D s s J n F 1 b 3 Q 7 U 2 V j d G l v b j E v Q X B w Z W 5 k M S 9 T b 3 V y Y 2 U u e 0 F k b W l u a X N 0 c m F 0 a X Z l I E Z l Z S B F b G l n a W J s Z S A o W W V z L 0 5 v K V x u X G 4 o S W 5 k a W N h d G U g a W Y g d G h l I E V 4 c G V u Z G l 0 d X J l I G l z I H N 1 Y m p l Y 3 Q g d G 8 g Y W 4 g Y W R t a W 5 p c 3 R y Y X R p d m U g Z m V l I G Z y b 2 0 g e W 9 1 c i B v c m d h b m l 6 Y X R p b 2 4 p L D Z 9 J n F 1 b 3 Q 7 L C Z x d W 9 0 O 1 N l Y 3 R p b 2 4 x L 0 F w c G V u Z D E v U 2 9 1 c m N l L n t J c y B 0 a G l z I G J 1 Z G d l d C B p d G V t I G Z v c i B w b G F z d G l j c y B 3 b 3 J r P y A g K F l l c y 9 O b y l c b l x u K G l u Z G l j Y X R l I H l l c y B v c i B u b y k s N 3 0 m c X V v d D s s J n F 1 b 3 Q 7 U 2 V j d G l v b j E v Q X B w Z W 5 k M S 9 T b 3 V y Y 2 U u e 0 F w c H J v e G l t Y X R l b H k g d 2 h h d C B w Z X J j Z W 5 0 Y W d l I C g l K S B v Z i B i d W R n Z X Q g b G l u Z S B p d G V t I H J l c 2 9 1 c m N l c y B h c m U g Z G V 2 b 3 R l Z C B 0 b y B w b G F z d G l j c y B 3 b 3 J r L D h 9 J n F 1 b 3 Q 7 L C Z x d W 9 0 O 1 N l Y 3 R p b 2 4 x L 0 F w c G V u Z D E v U 2 9 1 c m N l L n t B Z G 1 p b m l z d H J h d G l 2 Z S B G Z W V c b l x u K F R o a X M g Z m l l b G Q g a X M g Y X V 0 b y 1 j Y W x j d W x h d G V k I G J h c 2 V k I G 9 u I H R o Z S B 2 Y W x 1 Z S B 5 b 3 U g Z W 5 0 Z X J l Z C B p b i B 0 a G U g Y W R t a W 5 p c 3 R y Y X R p d m U g Z m V l I G Z p Z W x k I G F u Z C B 0 a G U g Z n V u Z H M g Y m V p b m c g c m V x d W V z d G V k K S w 5 f S Z x d W 9 0 O y w m c X V v d D t T Z W N 0 a W 9 u M S 9 B c H B l b m Q x L 1 N v d X J j Z S 5 7 U G x h c 3 R p Y 3 M g Q W R t a W 4 g R m V l L D E w f S Z x d W 9 0 O y w m c X V v d D t T Z W N 0 a W 9 u M S 9 B c H B l b m Q x L 1 N v d X J j Z S 5 7 U G x h c 3 R p Y y B z d W J 0 b 3 R h b C A o b m 9 0 I G l u Y 2 x 1 Z G l u Z y B h Z G 1 p b i B m Z W U p L D E x f S Z x d W 9 0 O y w m c X V v d D t T Z W N 0 a W 9 u M S 9 B c H B l b m Q x L 1 N v d X J j Z S 5 7 U 3 V i d G 9 0 Y W x c b l x u K F R o a X M g Z m l l b G Q g a X M g Y X V 0 b y B j Y W x j d W x h d G V k I G F u Z C B p c y B 0 a G U g c 3 V t I G 9 m I H R o Z S B h Z G 1 p b m l z d H J h d G l 2 Z S B m Z W U g Z m l l b G Q g Y W 5 k I H R o Z S B m d W 5 k c y B i Z W l u Z y B y Z X F 1 Z X N 0 Z W Q p L D E y f S Z x d W 9 0 O y w m c X V v d D t T Z W N 0 a W 9 u M S 9 B c H B l b m Q x L 1 N v d X J j Z S 5 7 U m V j a X B p Z W 5 0 c 1 x u K D E s I D I s I D M p X G 4 o S W Y g b W 9 y Z S B 0 a G F u I G 9 u Z S B Q c m 9 q Z W N 0 I E x l Y W R l c i w g a W 5 k a W N h d G U g d 2 h v I H d v d W x k I G J l I H J l Y 2 l w a W V u d C B v Z i B m d W 5 k c y B m b 3 I g d G h p c y B i d W R n Z X Q g a X R l b S k s M T N 9 J n F 1 b 3 Q 7 L C Z x d W 9 0 O 1 N l Y 3 R p b 2 4 x L 0 F w c G V u Z D E v U 2 9 1 c m N l L n t S Z W N p c G l l b n Q g T 3 J n Y W 5 p e m F 0 a W 9 u L D E 0 f S Z x d W 9 0 O y w m c X V v d D t T Z W N 0 a W 9 u M S 9 B c H B l b m Q x L 1 N v d X J j Z S 5 7 V n V s b m V y Y W J p b G l 0 e S B 0 b y B v b m d v a W 5 n I E N P V k l E L T E 5 I H J l b G F 0 Z W Q g c m V z d H J p Y 3 R p b 2 5 z I C h y Y X R p b m d z I G l u Y 2 x 1 Z G U 6 I G 5 v b m U s I G x v d y w g b W V k a X V t L C B o a W d o L i B E Z X N j c m l w d G l v b i B v Z i B y Y X R p b m d z I G l z I G Z v d W 5 k I G l u I H R o Z S B D R l A p L D E 1 f S Z x d W 9 0 O y w m c X V v d D t T Z W N 0 a W 9 u M S 9 B c H B l b m Q x L 1 N v d X J j Z S 5 7 U m V x d W V z d C B T d G F 0 d X M s M T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C d W R n Z X Q g T G l u Z S B J d G V t J n F 1 b 3 Q 7 L C Z x d W 9 0 O 3 l l Y X I m c X V v d D s s J n F 1 b 3 Q 7 c H J v a m V j d C Z x d W 9 0 O y w m c X V v d D t D b G F z c y B v Z i B F e H B l b m R p d H V y Z X N c b l x u K E N o b 2 9 z Z S B h I G N s Y X N z I G 9 m I G V 4 c G V u Z G l 0 d X J l I G Z y b 2 0 g d G h l I G R y b 3 A g Z G 9 3 b i B s a X N 0 K V x u X G 5 p L m U u I F B y b 2 Z l c 2 l v b m F s I E Z l Z X M g Y W 5 k I F N l c n Z p Y 2 V z L C B F c X V p c G 1 l b n Q g Y W 5 k I E Z h Y 2 l s a X R p Z X M s I F R y Y X Z l b C w g Q 0 9 W S U Q t M T k g Y 2 9 z d H M s I E 9 0 a G V y I G N v c 3 R z J n F 1 b 3 Q 7 L C Z x d W 9 0 O 0 R l d G F p b H N c b l x u K E V u d G V y I G R l d G F p b H M g Y W J v d X Q g d G h l I G J 1 Z G d l d C B p d G V t I G F u Z C B w c m 9 2 a W R l I G p 1 c 3 R p Z m l j Y X R p b 2 4 o c y k g Y X M g b m V l Z G V k K S Z x d W 9 0 O y w m c X V v d D t G d W 5 k c y B i Z W l u Z y B y Z X F 1 Z X N 0 Z W R c b l x u K E V u d G V y I H R o Z S B h b W 9 1 b n Q g b 2 Y g Z n V u Z G l u Z y B y Z X F 1 Z X N 0 Z W Q g Y m V m b 3 J l I G F k b W l u I G Z l Z X M g Y X J l I G F w c G x p Z W Q p J n F 1 b 3 Q 7 L C Z x d W 9 0 O 0 F k b W l u a X N 0 c m F 0 a X Z l I E Z l Z S B F b G l n a W J s Z S A o W W V z L 0 5 v K V x u X G 4 o S W 5 k a W N h d G U g a W Y g d G h l I E V 4 c G V u Z G l 0 d X J l I G l z I H N 1 Y m p l Y 3 Q g d G 8 g Y W 4 g Y W R t a W 5 p c 3 R y Y X R p d m U g Z m V l I G Z y b 2 0 g e W 9 1 c i B v c m d h b m l 6 Y X R p b 2 4 p J n F 1 b 3 Q 7 L C Z x d W 9 0 O 0 l z I H R o a X M g Y n V k Z 2 V 0 I G l 0 Z W 0 g Z m 9 y I H B s Y X N 0 a W N z I H d v c m s / I C A o W W V z L 0 5 v K V x u X G 4 o a W 5 k a W N h d G U g e W V z I G 9 y I G 5 v K S Z x d W 9 0 O y w m c X V v d D t B c H B y b 3 h p b W F 0 Z W x 5 I H d o Y X Q g c G V y Y 2 V u d G F n Z S A o J S k g b 2 Y g Y n V k Z 2 V 0 I G x p b m U g a X R l b S B y Z X N v d X J j Z X M g Y X J l I G R l d m 9 0 Z W Q g d G 8 g c G x h c 3 R p Y 3 M g d 2 9 y a y Z x d W 9 0 O y w m c X V v d D t B Z G 1 p b m l z d H J h d G l 2 Z S B G Z W V c b l x u K F R o a X M g Z m l l b G Q g a X M g Y X V 0 b y 1 j Y W x j d W x h d G V k I G J h c 2 V k I G 9 u I H R o Z S B 2 Y W x 1 Z S B 5 b 3 U g Z W 5 0 Z X J l Z C B p b i B 0 a G U g Y W R t a W 5 p c 3 R y Y X R p d m U g Z m V l I G Z p Z W x k I G F u Z C B 0 a G U g Z n V u Z H M g Y m V p b m c g c m V x d W V z d G V k K S Z x d W 9 0 O y w m c X V v d D t Q b G F z d G l j c y B B Z G 1 p b i B G Z W U m c X V v d D s s J n F 1 b 3 Q 7 U G x h c 3 R p Y y B z d W J 0 b 3 R h b C A o b m 9 0 I G l u Y 2 x 1 Z G l u Z y B h Z G 1 p b i B m Z W U p J n F 1 b 3 Q 7 L C Z x d W 9 0 O 1 N 1 Y n R v d G F s X G 5 c b i h U a G l z I G Z p Z W x k I G l z I G F 1 d G 8 g Y 2 F s Y 3 V s Y X R l Z C B h b m Q g a X M g d G h l I H N 1 b S B v Z i B 0 a G U g Y W R t a W 5 p c 3 R y Y X R p d m U g Z m V l I G Z p Z W x k I G F u Z C B 0 a G U g Z n V u Z H M g Y m V p b m c g c m V x d W V z d G V k K S Z x d W 9 0 O y w m c X V v d D t S Z W N p c G l l b n R z X G 4 o M S w g M i w g M y l c b i h J Z i B t b 3 J l I H R o Y W 4 g b 2 5 l I F B y b 2 p l Y 3 Q g T G V h Z G V y L C B p b m R p Y 2 F 0 Z S B 3 a G 8 g d 2 9 1 b G Q g Y m U g c m V j a X B p Z W 5 0 I G 9 m I G Z 1 b m R z I G Z v c i B 0 a G l z I G J 1 Z G d l d C B p d G V t K S Z x d W 9 0 O y w m c X V v d D t S Z W N p c G l l b n Q g T 3 J n Y W 5 p e m F 0 a W 9 u J n F 1 b 3 Q 7 L C Z x d W 9 0 O 1 Z 1 b G 5 l c m F i a W x p d H k g d G 8 g b 2 5 n b 2 l u Z y B D T 1 Z J R C 0 x O S B y Z W x h d G V k I H J l c 3 R y a W N 0 a W 9 u c y A o c m F 0 a W 5 n c y B p b m N s d W R l O i B u b 2 5 l L C B s b 3 c s I G 1 l Z G l 1 b S w g a G l n a C 4 g R G V z Y 3 J p c H R p b 2 4 g b 2 Y g c m F 0 a W 5 n c y B p c y B m b 3 V u Z C B p b i B 0 a G U g Q 0 Z Q K S Z x d W 9 0 O y w m c X V v d D t S Z X F 1 Z X N 0 I F N 0 Y X R 1 c y Z x d W 9 0 O 1 0 i I C 8 + P E V u d H J 5 I F R 5 c G U 9 I k Z p b G x D b 2 x 1 b W 5 U e X B l c y I g V m F s d W U 9 I n N C U V l H Q U F B Q U F B Q U F B d 0 1 E Q X d B R 0 F B Q T 0 i I C 8 + P E V u d H J 5 I F R 5 c G U 9 I k Z p b G x M Y X N 0 V X B k Y X R l Z C I g V m F s d W U 9 I m Q y M D I x L T A z L T E y V D E 5 O j M 0 O j E 4 L j M 5 M z g 0 M T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N S I g L z 4 8 R W 5 0 c n k g V H l w Z T 0 i Q W R k Z W R U b 0 R h d G F N b 2 R l b C I g V m F s d W U 9 I m w w I i A v P j x F b n R y e S B U e X B l P S J R d W V y e U l E I i B W Y W x 1 Z T 0 i c z A 1 Y m M z M T M z L W I x N D I t N G V j N C 1 h Y W Z i L T c z Z W I x N m N i M j c z M i I g L z 4 8 L 1 N 0 Y W J s Z U V u d H J p Z X M + P C 9 J d G V t P j x J d G V t P j x J d G V t T G 9 j Y X R p b 2 4 + P E l 0 Z W 1 U e X B l P k Z v c m 1 1 b G E 8 L 0 l 0 Z W 1 U e X B l P j x J d G V t U G F 0 a D 5 T Z W N 0 a W 9 u M S 9 B c H B l b m Q x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4 x K a U C 3 Q c Q 7 L m G 7 v m n v x d A A A A A A I A A A A A A A N m A A D A A A A A E A A A A F L S n c c Q E Z N q n F 1 y J L Y O B l I A A A A A B I A A A K A A A A A Q A A A A g E w o Q c k j t 6 N z F f w K g O 6 I 8 F A A A A D O m Z 0 o K N j T j X F U p G 4 D 9 x z G C P 0 O T 9 V i / L g 0 S + H 7 E M f q H 0 E G U Z C S R C y 2 s k X E B o K U F s P h y d J k a u x w t 5 a R d C 2 9 N y 4 Z 3 Z z U s r l j q 4 9 r Z 1 V A m X h f J x Q A A A B 4 s s R p I 3 9 u f k 4 h N s w 0 i F p E F k 7 Y b w = = < / D a t a M a s h u p > 
</file>

<file path=customXml/itemProps1.xml><?xml version="1.0" encoding="utf-8"?>
<ds:datastoreItem xmlns:ds="http://schemas.openxmlformats.org/officeDocument/2006/customXml" ds:itemID="{00F2AA21-32C0-4DE5-AF73-4572FAC2CB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Budget Table 1 Details</vt:lpstr>
      <vt:lpstr>Budget Table 2 Summary</vt:lpstr>
      <vt:lpstr>Table 3 Other sources of funds</vt:lpstr>
      <vt:lpstr>Sheet1</vt:lpstr>
      <vt:lpstr>Instructions!_1__7_</vt:lpstr>
      <vt:lpstr>Instructions!_1__8_</vt:lpstr>
      <vt:lpstr>Instructions!_Hlk59029565</vt:lpstr>
      <vt:lpstr>Instructions!_Hlk59029739</vt:lpstr>
      <vt:lpstr>Instructions!_Toc403573233</vt:lpstr>
      <vt:lpstr>Instructions!_Toc403573234</vt:lpstr>
      <vt:lpstr>Instructions!_Toc403573235</vt:lpstr>
      <vt:lpstr>Instructions!Section_22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2022-12-16T00:53:28Z</dcterms:created>
  <dcterms:modified xsi:type="dcterms:W3CDTF">2023-01-19T21:55:47Z</dcterms:modified>
</cp:coreProperties>
</file>